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xie\Dropbox\Accounting-OCISA\Budget\"/>
    </mc:Choice>
  </mc:AlternateContent>
  <xr:revisionPtr revIDLastSave="0" documentId="13_ncr:1_{DC7FBB23-AE3A-45C8-9AB4-1068C3CFBC32}" xr6:coauthVersionLast="47" xr6:coauthVersionMax="47" xr10:uidLastSave="{00000000-0000-0000-0000-000000000000}"/>
  <bookViews>
    <workbookView xWindow="28680" yWindow="-4635" windowWidth="29040" windowHeight="15840" firstSheet="7" xr2:uid="{00000000-000D-0000-FFFF-FFFF00000000}"/>
  </bookViews>
  <sheets>
    <sheet name="COMBINED" sheetId="3" r:id="rId1"/>
    <sheet name="ADMINISTRATIVE" sheetId="1" r:id="rId2"/>
    <sheet name="MEMBERSHIP" sheetId="2" r:id="rId3"/>
    <sheet name="BOARD" sheetId="5" r:id="rId4"/>
    <sheet name="BUCKEYE ARBORIST" sheetId="4" r:id="rId5"/>
    <sheet name="OTCC" sheetId="6" r:id="rId6"/>
    <sheet name="ARBORIST CERTIFICATE" sheetId="7" r:id="rId7"/>
    <sheet name="OHIO TCC" sheetId="8" r:id="rId8"/>
    <sheet name="CERT PREP COURSES" sheetId="12" r:id="rId9"/>
    <sheet name="EDUCATION" sheetId="13" r:id="rId10"/>
    <sheet name="CLAY PIGEON" sheetId="14" state="hidden" r:id="rId11"/>
    <sheet name="SCHOLARSHIP" sheetId="15" r:id="rId12"/>
    <sheet name="GOLF OUTING" sheetId="16" r:id="rId13"/>
    <sheet name="2018 ISA" sheetId="18" state="hidden" r:id="rId14"/>
    <sheet name="TREE Fund" sheetId="17" state="hidden" r:id="rId15"/>
  </sheets>
  <definedNames>
    <definedName name="_xlnm.Print_Area" localSheetId="13">'2018 ISA'!$A$1:$X$26</definedName>
    <definedName name="_xlnm.Print_Area" localSheetId="1">ADMINISTRATIVE!$A$1:$AB$58</definedName>
    <definedName name="_xlnm.Print_Area" localSheetId="6">'ARBORIST CERTIFICATE'!$A$1:$P$32</definedName>
    <definedName name="_xlnm.Print_Area" localSheetId="3">BOARD!$A$1:$AA$36</definedName>
    <definedName name="_xlnm.Print_Area" localSheetId="4">'BUCKEYE ARBORIST'!$A$1:$P$28</definedName>
    <definedName name="_xlnm.Print_Area" localSheetId="8">'CERT PREP COURSES'!$A$1:$AA$34</definedName>
    <definedName name="_xlnm.Print_Area" localSheetId="0">COMBINED!$A$1:$Q$40</definedName>
    <definedName name="_xlnm.Print_Area" localSheetId="9">EDUCATION!$A$1:$AA$32</definedName>
    <definedName name="_xlnm.Print_Area" localSheetId="12">'GOLF OUTING'!$A$1:$P$31</definedName>
    <definedName name="_xlnm.Print_Area" localSheetId="2">MEMBERSHIP!$A$1:$AA$30</definedName>
    <definedName name="_xlnm.Print_Area" localSheetId="7">'OHIO TCC'!$A$1:$AA$37</definedName>
    <definedName name="_xlnm.Print_Area" localSheetId="5">OTCC!$A$1:$Q$37</definedName>
    <definedName name="_xlnm.Print_Area" localSheetId="11">SCHOLARSHIP!$A$1:$AA$31</definedName>
    <definedName name="_xlnm.Print_Area" localSheetId="14">'TREE Fund'!$A$1:$AA$26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3" l="1"/>
  <c r="E28" i="3"/>
  <c r="F28" i="3"/>
  <c r="G28" i="3"/>
  <c r="C28" i="3"/>
  <c r="B28" i="3"/>
  <c r="A3" i="13"/>
  <c r="A3" i="8"/>
  <c r="A3" i="5"/>
  <c r="A3" i="2"/>
  <c r="D26" i="4"/>
  <c r="D34" i="5"/>
  <c r="A3" i="1"/>
  <c r="B35" i="3"/>
  <c r="C17" i="3" l="1"/>
  <c r="B17" i="3"/>
  <c r="C15" i="3"/>
  <c r="C13" i="3"/>
  <c r="B11" i="3"/>
  <c r="C9" i="3"/>
  <c r="C8" i="3"/>
  <c r="B8" i="3"/>
  <c r="D4" i="16"/>
  <c r="C4" i="16"/>
  <c r="D4" i="15"/>
  <c r="C4" i="15"/>
  <c r="D4" i="13"/>
  <c r="C4" i="13"/>
  <c r="D4" i="12"/>
  <c r="C4" i="12"/>
  <c r="D4" i="8"/>
  <c r="C4" i="8"/>
  <c r="D4" i="7"/>
  <c r="C4" i="7"/>
  <c r="D4" i="6"/>
  <c r="C4" i="6"/>
  <c r="D4" i="4"/>
  <c r="C4" i="4"/>
  <c r="D4" i="5"/>
  <c r="C4" i="5"/>
  <c r="D4" i="2"/>
  <c r="C4" i="2"/>
  <c r="C4" i="1"/>
  <c r="D4" i="1"/>
  <c r="C36" i="3"/>
  <c r="B36" i="3"/>
  <c r="C35" i="3"/>
  <c r="C34" i="3"/>
  <c r="B34" i="3"/>
  <c r="C32" i="3"/>
  <c r="C19" i="3"/>
  <c r="B19" i="3"/>
  <c r="C18" i="3"/>
  <c r="B18" i="3"/>
  <c r="D56" i="1"/>
  <c r="C23" i="3" s="1"/>
  <c r="C56" i="1"/>
  <c r="B23" i="3" s="1"/>
  <c r="D17" i="1"/>
  <c r="C6" i="3" s="1"/>
  <c r="C17" i="1"/>
  <c r="B6" i="3" s="1"/>
  <c r="D28" i="2"/>
  <c r="C24" i="3" s="1"/>
  <c r="C28" i="2"/>
  <c r="B24" i="3" s="1"/>
  <c r="D15" i="2"/>
  <c r="C7" i="3" s="1"/>
  <c r="C15" i="2"/>
  <c r="B7" i="3" s="1"/>
  <c r="D36" i="5"/>
  <c r="C34" i="5"/>
  <c r="C36" i="5" s="1"/>
  <c r="C26" i="3"/>
  <c r="C26" i="4"/>
  <c r="B26" i="3" s="1"/>
  <c r="D14" i="4"/>
  <c r="C14" i="4"/>
  <c r="D35" i="6"/>
  <c r="C27" i="3" s="1"/>
  <c r="C35" i="6"/>
  <c r="B27" i="3" s="1"/>
  <c r="D13" i="6"/>
  <c r="C10" i="3" s="1"/>
  <c r="C13" i="6"/>
  <c r="B10" i="3" s="1"/>
  <c r="D30" i="7"/>
  <c r="C30" i="7"/>
  <c r="D12" i="7"/>
  <c r="D32" i="7" s="1"/>
  <c r="C12" i="7"/>
  <c r="C32" i="7" s="1"/>
  <c r="D35" i="8"/>
  <c r="C29" i="3" s="1"/>
  <c r="C35" i="8"/>
  <c r="B29" i="3" s="1"/>
  <c r="D11" i="8"/>
  <c r="C11" i="8"/>
  <c r="B12" i="3" s="1"/>
  <c r="D32" i="12"/>
  <c r="C30" i="3" s="1"/>
  <c r="C32" i="12"/>
  <c r="B30" i="3" s="1"/>
  <c r="D12" i="12"/>
  <c r="C12" i="12"/>
  <c r="C34" i="12" s="1"/>
  <c r="D30" i="13"/>
  <c r="C31" i="3" s="1"/>
  <c r="C30" i="13"/>
  <c r="B31" i="3" s="1"/>
  <c r="D12" i="13"/>
  <c r="C14" i="3" s="1"/>
  <c r="C12" i="13"/>
  <c r="B14" i="3" s="1"/>
  <c r="D29" i="15"/>
  <c r="C33" i="3" s="1"/>
  <c r="C29" i="15"/>
  <c r="B33" i="3" s="1"/>
  <c r="D12" i="15"/>
  <c r="C16" i="3" s="1"/>
  <c r="C12" i="15"/>
  <c r="B16" i="3" s="1"/>
  <c r="C29" i="16"/>
  <c r="C10" i="16"/>
  <c r="C31" i="16" s="1"/>
  <c r="D10" i="16"/>
  <c r="D29" i="16"/>
  <c r="D31" i="16"/>
  <c r="F30" i="7"/>
  <c r="E4" i="18"/>
  <c r="E29" i="16"/>
  <c r="F29" i="16"/>
  <c r="G29" i="16"/>
  <c r="H29" i="16"/>
  <c r="F29" i="15"/>
  <c r="G29" i="15"/>
  <c r="H29" i="15"/>
  <c r="I29" i="15"/>
  <c r="J29" i="15"/>
  <c r="K29" i="15"/>
  <c r="D31" i="14"/>
  <c r="E31" i="14"/>
  <c r="F31" i="14"/>
  <c r="G31" i="14"/>
  <c r="H31" i="14"/>
  <c r="I31" i="14"/>
  <c r="J31" i="14"/>
  <c r="F30" i="13"/>
  <c r="F32" i="12"/>
  <c r="F35" i="8"/>
  <c r="G35" i="8"/>
  <c r="H35" i="8"/>
  <c r="I35" i="8"/>
  <c r="J35" i="8"/>
  <c r="K35" i="8"/>
  <c r="L35" i="8"/>
  <c r="M35" i="8"/>
  <c r="N35" i="8"/>
  <c r="O35" i="8"/>
  <c r="P35" i="8"/>
  <c r="Q35" i="8"/>
  <c r="R35" i="8"/>
  <c r="S35" i="8"/>
  <c r="T35" i="8"/>
  <c r="U35" i="8"/>
  <c r="V35" i="8"/>
  <c r="W35" i="8"/>
  <c r="X35" i="8"/>
  <c r="Y35" i="8"/>
  <c r="Z35" i="8"/>
  <c r="F35" i="6"/>
  <c r="G35" i="6"/>
  <c r="H35" i="6"/>
  <c r="I35" i="6"/>
  <c r="J35" i="6"/>
  <c r="K35" i="6"/>
  <c r="L35" i="6"/>
  <c r="M35" i="6"/>
  <c r="N35" i="6"/>
  <c r="O35" i="6"/>
  <c r="P35" i="6"/>
  <c r="Q35" i="6"/>
  <c r="F13" i="6"/>
  <c r="G13" i="6"/>
  <c r="H13" i="6"/>
  <c r="I13" i="6"/>
  <c r="J13" i="6"/>
  <c r="K13" i="6"/>
  <c r="L13" i="6"/>
  <c r="M13" i="6"/>
  <c r="N13" i="6"/>
  <c r="O13" i="6"/>
  <c r="P13" i="6"/>
  <c r="Q13" i="6"/>
  <c r="A3" i="7"/>
  <c r="A3" i="6"/>
  <c r="A3" i="4"/>
  <c r="F28" i="2"/>
  <c r="G28" i="2"/>
  <c r="H28" i="2"/>
  <c r="I28" i="2"/>
  <c r="J28" i="2"/>
  <c r="K28" i="2"/>
  <c r="L28" i="2"/>
  <c r="M28" i="2"/>
  <c r="N28" i="2"/>
  <c r="G15" i="2"/>
  <c r="H15" i="2"/>
  <c r="I15" i="2"/>
  <c r="J15" i="2"/>
  <c r="K15" i="2"/>
  <c r="L15" i="2"/>
  <c r="M15" i="2"/>
  <c r="N15" i="2"/>
  <c r="F15" i="2"/>
  <c r="C28" i="4" l="1"/>
  <c r="B9" i="3"/>
  <c r="C30" i="2"/>
  <c r="D34" i="12"/>
  <c r="B13" i="3"/>
  <c r="D37" i="8"/>
  <c r="C12" i="3"/>
  <c r="C11" i="3"/>
  <c r="D28" i="4"/>
  <c r="C25" i="3"/>
  <c r="C37" i="3" s="1"/>
  <c r="C58" i="1"/>
  <c r="D58" i="1"/>
  <c r="D30" i="2"/>
  <c r="B25" i="3"/>
  <c r="B37" i="3" s="1"/>
  <c r="C37" i="6"/>
  <c r="D37" i="6"/>
  <c r="C37" i="8"/>
  <c r="C32" i="13"/>
  <c r="D32" i="13"/>
  <c r="C31" i="15"/>
  <c r="D31" i="15"/>
  <c r="B20" i="3"/>
  <c r="D4" i="17"/>
  <c r="C4" i="17"/>
  <c r="D4" i="18"/>
  <c r="C4" i="18"/>
  <c r="E4" i="16"/>
  <c r="F4" i="15"/>
  <c r="E4" i="15"/>
  <c r="D4" i="14"/>
  <c r="C4" i="14"/>
  <c r="F4" i="13"/>
  <c r="E4" i="13"/>
  <c r="F4" i="12"/>
  <c r="E4" i="12"/>
  <c r="F4" i="8"/>
  <c r="E4" i="8"/>
  <c r="F4" i="7"/>
  <c r="E4" i="7"/>
  <c r="F4" i="6"/>
  <c r="E4" i="6"/>
  <c r="F4" i="4"/>
  <c r="E4" i="4"/>
  <c r="F4" i="5"/>
  <c r="E4" i="5"/>
  <c r="F4" i="2"/>
  <c r="E4" i="2"/>
  <c r="F4" i="1"/>
  <c r="E4" i="1"/>
  <c r="D36" i="3"/>
  <c r="E35" i="3"/>
  <c r="D35" i="3"/>
  <c r="D32" i="3"/>
  <c r="E19" i="3"/>
  <c r="D19" i="3"/>
  <c r="E18" i="3"/>
  <c r="D18" i="3"/>
  <c r="E15" i="3"/>
  <c r="D15" i="3"/>
  <c r="E8" i="3"/>
  <c r="D8" i="3"/>
  <c r="F56" i="1"/>
  <c r="E23" i="3" s="1"/>
  <c r="E56" i="1"/>
  <c r="D23" i="3" s="1"/>
  <c r="F17" i="1"/>
  <c r="E17" i="1"/>
  <c r="E24" i="3"/>
  <c r="E28" i="2"/>
  <c r="D24" i="3" s="1"/>
  <c r="E15" i="2"/>
  <c r="D7" i="3" s="1"/>
  <c r="F34" i="5"/>
  <c r="F36" i="5" s="1"/>
  <c r="E34" i="5"/>
  <c r="E36" i="5" s="1"/>
  <c r="F26" i="4"/>
  <c r="E26" i="3" s="1"/>
  <c r="E26" i="4"/>
  <c r="D26" i="3" s="1"/>
  <c r="F14" i="4"/>
  <c r="E14" i="4"/>
  <c r="E27" i="3"/>
  <c r="E35" i="6"/>
  <c r="D27" i="3" s="1"/>
  <c r="E13" i="6"/>
  <c r="E30" i="7"/>
  <c r="F12" i="7"/>
  <c r="F32" i="7" s="1"/>
  <c r="E12" i="7"/>
  <c r="E29" i="3"/>
  <c r="E35" i="8"/>
  <c r="D29" i="3" s="1"/>
  <c r="F11" i="8"/>
  <c r="E11" i="8"/>
  <c r="D12" i="3" s="1"/>
  <c r="E30" i="3"/>
  <c r="E32" i="12"/>
  <c r="D30" i="3" s="1"/>
  <c r="F12" i="12"/>
  <c r="E12" i="12"/>
  <c r="D13" i="3" s="1"/>
  <c r="E31" i="3"/>
  <c r="E30" i="13"/>
  <c r="D31" i="3" s="1"/>
  <c r="F12" i="13"/>
  <c r="E12" i="13"/>
  <c r="E32" i="3"/>
  <c r="C31" i="14"/>
  <c r="D12" i="14"/>
  <c r="C12" i="14"/>
  <c r="C33" i="14" s="1"/>
  <c r="E33" i="3"/>
  <c r="E29" i="15"/>
  <c r="D33" i="3" s="1"/>
  <c r="F12" i="15"/>
  <c r="E12" i="15"/>
  <c r="E34" i="3"/>
  <c r="D34" i="3"/>
  <c r="E10" i="16"/>
  <c r="E31" i="16" s="1"/>
  <c r="D24" i="18"/>
  <c r="D26" i="18" s="1"/>
  <c r="C26" i="17"/>
  <c r="D24" i="17"/>
  <c r="D26" i="17" s="1"/>
  <c r="C24" i="17"/>
  <c r="I4" i="18"/>
  <c r="G4" i="18"/>
  <c r="J4" i="17"/>
  <c r="H4" i="17"/>
  <c r="G4" i="17"/>
  <c r="J4" i="16"/>
  <c r="J4" i="15"/>
  <c r="J4" i="14"/>
  <c r="J4" i="13"/>
  <c r="J4" i="12"/>
  <c r="J4" i="8"/>
  <c r="J4" i="7"/>
  <c r="K4" i="6"/>
  <c r="I4" i="6"/>
  <c r="H4" i="6"/>
  <c r="J4" i="4"/>
  <c r="J4" i="5"/>
  <c r="J4" i="2"/>
  <c r="K4" i="1"/>
  <c r="C20" i="3" l="1"/>
  <c r="C39" i="3" s="1"/>
  <c r="B39" i="3"/>
  <c r="E32" i="7"/>
  <c r="E36" i="3"/>
  <c r="D11" i="3"/>
  <c r="F32" i="13"/>
  <c r="F31" i="15"/>
  <c r="E17" i="3"/>
  <c r="D17" i="3"/>
  <c r="E31" i="15"/>
  <c r="D16" i="3"/>
  <c r="E16" i="3"/>
  <c r="D33" i="14"/>
  <c r="E32" i="13"/>
  <c r="D14" i="3"/>
  <c r="E14" i="3"/>
  <c r="E34" i="12"/>
  <c r="F34" i="12"/>
  <c r="E13" i="3"/>
  <c r="F37" i="8"/>
  <c r="E12" i="3"/>
  <c r="E37" i="8"/>
  <c r="E11" i="3"/>
  <c r="F37" i="6"/>
  <c r="E37" i="6"/>
  <c r="D10" i="3"/>
  <c r="E10" i="3"/>
  <c r="E28" i="4"/>
  <c r="F28" i="4"/>
  <c r="E9" i="3"/>
  <c r="D9" i="3"/>
  <c r="E25" i="3"/>
  <c r="E37" i="3" s="1"/>
  <c r="D25" i="3"/>
  <c r="D37" i="3" s="1"/>
  <c r="E30" i="2"/>
  <c r="F30" i="2"/>
  <c r="E7" i="3"/>
  <c r="E58" i="1"/>
  <c r="F58" i="1"/>
  <c r="D6" i="3"/>
  <c r="E6" i="3"/>
  <c r="H4" i="16"/>
  <c r="H4" i="15"/>
  <c r="H4" i="14"/>
  <c r="G4" i="14"/>
  <c r="H4" i="13"/>
  <c r="H4" i="12"/>
  <c r="H4" i="8"/>
  <c r="H4" i="7"/>
  <c r="H4" i="4"/>
  <c r="E20" i="3" l="1"/>
  <c r="E39" i="3" s="1"/>
  <c r="D20" i="3"/>
  <c r="D39" i="3" s="1"/>
  <c r="F36" i="3"/>
  <c r="G35" i="3"/>
  <c r="F35" i="3"/>
  <c r="G19" i="3"/>
  <c r="F19" i="3"/>
  <c r="G18" i="3"/>
  <c r="F18" i="3"/>
  <c r="G15" i="3"/>
  <c r="G8" i="3"/>
  <c r="F8" i="3"/>
  <c r="F4" i="17"/>
  <c r="E4" i="17"/>
  <c r="F4" i="18"/>
  <c r="G4" i="16"/>
  <c r="F4" i="16"/>
  <c r="G4" i="15"/>
  <c r="F4" i="14"/>
  <c r="E4" i="14"/>
  <c r="G4" i="13"/>
  <c r="G4" i="12"/>
  <c r="G4" i="8"/>
  <c r="G4" i="7"/>
  <c r="G4" i="6"/>
  <c r="G4" i="4"/>
  <c r="F24" i="17"/>
  <c r="F26" i="17" s="1"/>
  <c r="E24" i="17"/>
  <c r="E26" i="17" s="1"/>
  <c r="F24" i="18"/>
  <c r="F26" i="18" s="1"/>
  <c r="G34" i="3"/>
  <c r="F34" i="3"/>
  <c r="G10" i="16"/>
  <c r="F10" i="16"/>
  <c r="F17" i="3" s="1"/>
  <c r="G33" i="3"/>
  <c r="F33" i="3"/>
  <c r="G12" i="15"/>
  <c r="F16" i="3"/>
  <c r="G32" i="3"/>
  <c r="F32" i="3"/>
  <c r="F12" i="14"/>
  <c r="E12" i="14"/>
  <c r="G30" i="13"/>
  <c r="G31" i="3" s="1"/>
  <c r="F31" i="3"/>
  <c r="G12" i="13"/>
  <c r="G14" i="3" s="1"/>
  <c r="F14" i="3"/>
  <c r="G32" i="12"/>
  <c r="G30" i="3" s="1"/>
  <c r="F30" i="3"/>
  <c r="G12" i="12"/>
  <c r="G13" i="3" s="1"/>
  <c r="F13" i="3"/>
  <c r="G29" i="3"/>
  <c r="F29" i="3"/>
  <c r="G11" i="8"/>
  <c r="G12" i="3" s="1"/>
  <c r="F12" i="3"/>
  <c r="G30" i="7"/>
  <c r="G12" i="7"/>
  <c r="G32" i="7" s="1"/>
  <c r="G27" i="3"/>
  <c r="F27" i="3"/>
  <c r="G10" i="3"/>
  <c r="F10" i="3"/>
  <c r="G26" i="4"/>
  <c r="G26" i="3" s="1"/>
  <c r="F26" i="3"/>
  <c r="G14" i="4"/>
  <c r="G34" i="5"/>
  <c r="G36" i="5" s="1"/>
  <c r="G4" i="5"/>
  <c r="G24" i="3"/>
  <c r="F24" i="3"/>
  <c r="G7" i="3"/>
  <c r="F7" i="3"/>
  <c r="G4" i="2"/>
  <c r="F23" i="3"/>
  <c r="G56" i="1"/>
  <c r="G23" i="3" s="1"/>
  <c r="F6" i="3"/>
  <c r="G17" i="1"/>
  <c r="G6" i="3" s="1"/>
  <c r="G4" i="1"/>
  <c r="G28" i="4" l="1"/>
  <c r="G31" i="15"/>
  <c r="G25" i="3"/>
  <c r="G9" i="3"/>
  <c r="G11" i="3"/>
  <c r="E33" i="14"/>
  <c r="F15" i="3"/>
  <c r="G16" i="3"/>
  <c r="G31" i="16"/>
  <c r="G17" i="3"/>
  <c r="G36" i="3"/>
  <c r="G30" i="2"/>
  <c r="F11" i="3"/>
  <c r="F9" i="3"/>
  <c r="F20" i="3" s="1"/>
  <c r="F25" i="3"/>
  <c r="F37" i="3" s="1"/>
  <c r="F31" i="16"/>
  <c r="F33" i="14"/>
  <c r="G32" i="13"/>
  <c r="G34" i="12"/>
  <c r="G37" i="8"/>
  <c r="G37" i="6"/>
  <c r="G58" i="1"/>
  <c r="H36" i="3"/>
  <c r="I27" i="3"/>
  <c r="I19" i="3"/>
  <c r="H19" i="3"/>
  <c r="I18" i="3"/>
  <c r="H18" i="3"/>
  <c r="I8" i="3"/>
  <c r="H8" i="3"/>
  <c r="I17" i="1"/>
  <c r="I6" i="3" s="1"/>
  <c r="H10" i="16"/>
  <c r="I17" i="3" s="1"/>
  <c r="H17" i="3"/>
  <c r="H4" i="5"/>
  <c r="H4" i="2"/>
  <c r="I4" i="1"/>
  <c r="H4" i="1"/>
  <c r="I56" i="1"/>
  <c r="I23" i="3" s="1"/>
  <c r="H56" i="1"/>
  <c r="H23" i="3" s="1"/>
  <c r="H17" i="1"/>
  <c r="I24" i="3"/>
  <c r="H24" i="3"/>
  <c r="I7" i="3"/>
  <c r="H34" i="5"/>
  <c r="H36" i="5" s="1"/>
  <c r="H26" i="4"/>
  <c r="I26" i="3" s="1"/>
  <c r="H26" i="3"/>
  <c r="H14" i="4"/>
  <c r="I9" i="3" s="1"/>
  <c r="H27" i="3"/>
  <c r="I10" i="3"/>
  <c r="H10" i="3"/>
  <c r="H30" i="7"/>
  <c r="I28" i="3" s="1"/>
  <c r="H28" i="3"/>
  <c r="H12" i="7"/>
  <c r="H11" i="3"/>
  <c r="I29" i="3"/>
  <c r="H29" i="3"/>
  <c r="H11" i="8"/>
  <c r="I12" i="3" s="1"/>
  <c r="H32" i="12"/>
  <c r="I30" i="3" s="1"/>
  <c r="H30" i="3"/>
  <c r="H12" i="12"/>
  <c r="H30" i="13"/>
  <c r="I31" i="3" s="1"/>
  <c r="H31" i="3"/>
  <c r="H12" i="13"/>
  <c r="I14" i="3" s="1"/>
  <c r="I32" i="3"/>
  <c r="H32" i="3"/>
  <c r="H12" i="14"/>
  <c r="G12" i="14"/>
  <c r="H15" i="3" s="1"/>
  <c r="I33" i="3"/>
  <c r="H33" i="3"/>
  <c r="H12" i="15"/>
  <c r="I16" i="3" s="1"/>
  <c r="H16" i="3"/>
  <c r="I34" i="3"/>
  <c r="H34" i="3"/>
  <c r="G24" i="18"/>
  <c r="G26" i="18" s="1"/>
  <c r="H24" i="17"/>
  <c r="I35" i="3" s="1"/>
  <c r="G24" i="17"/>
  <c r="G26" i="17" s="1"/>
  <c r="G37" i="3" l="1"/>
  <c r="H32" i="7"/>
  <c r="G20" i="3"/>
  <c r="H33" i="14"/>
  <c r="H26" i="17"/>
  <c r="H35" i="3"/>
  <c r="H34" i="12"/>
  <c r="F39" i="3"/>
  <c r="I15" i="3"/>
  <c r="I11" i="3"/>
  <c r="I25" i="3"/>
  <c r="G33" i="14"/>
  <c r="I36" i="3"/>
  <c r="I13" i="3"/>
  <c r="H14" i="3"/>
  <c r="H13" i="3"/>
  <c r="H12" i="3"/>
  <c r="H9" i="3"/>
  <c r="H25" i="3"/>
  <c r="H7" i="3"/>
  <c r="H58" i="1"/>
  <c r="H6" i="3"/>
  <c r="I58" i="1"/>
  <c r="H30" i="2"/>
  <c r="H28" i="4"/>
  <c r="H37" i="6"/>
  <c r="I37" i="6"/>
  <c r="H37" i="8"/>
  <c r="H32" i="13"/>
  <c r="H31" i="15"/>
  <c r="H31" i="16"/>
  <c r="I24" i="17"/>
  <c r="I12" i="17"/>
  <c r="G39" i="3" l="1"/>
  <c r="H37" i="3"/>
  <c r="I37" i="3"/>
  <c r="I20" i="3"/>
  <c r="I26" i="17"/>
  <c r="H20" i="3"/>
  <c r="J35" i="3"/>
  <c r="J36" i="3"/>
  <c r="J8" i="3"/>
  <c r="J18" i="3"/>
  <c r="J19" i="3"/>
  <c r="K8" i="3"/>
  <c r="I29" i="16"/>
  <c r="I10" i="16"/>
  <c r="J17" i="3" s="1"/>
  <c r="J33" i="3"/>
  <c r="I12" i="15"/>
  <c r="J32" i="3"/>
  <c r="I12" i="14"/>
  <c r="J15" i="3" s="1"/>
  <c r="I30" i="13"/>
  <c r="J31" i="3" s="1"/>
  <c r="I12" i="13"/>
  <c r="J14" i="3" s="1"/>
  <c r="I32" i="12"/>
  <c r="J30" i="3" s="1"/>
  <c r="I12" i="12"/>
  <c r="J13" i="3" s="1"/>
  <c r="J29" i="3"/>
  <c r="I11" i="8"/>
  <c r="J12" i="3" s="1"/>
  <c r="I30" i="7"/>
  <c r="J28" i="3" s="1"/>
  <c r="I12" i="7"/>
  <c r="J27" i="3"/>
  <c r="J10" i="3"/>
  <c r="H39" i="3" l="1"/>
  <c r="I39" i="3"/>
  <c r="I31" i="15"/>
  <c r="J16" i="3"/>
  <c r="I31" i="16"/>
  <c r="I32" i="7"/>
  <c r="J34" i="3"/>
  <c r="J11" i="3"/>
  <c r="I33" i="14"/>
  <c r="I37" i="8"/>
  <c r="I32" i="13"/>
  <c r="I34" i="12"/>
  <c r="J37" i="6"/>
  <c r="I26" i="4"/>
  <c r="J26" i="3" s="1"/>
  <c r="I14" i="4"/>
  <c r="J9" i="3" s="1"/>
  <c r="I28" i="4" l="1"/>
  <c r="I34" i="5"/>
  <c r="I36" i="5" l="1"/>
  <c r="J25" i="3"/>
  <c r="J24" i="3"/>
  <c r="J7" i="3"/>
  <c r="J56" i="1"/>
  <c r="J23" i="3" s="1"/>
  <c r="J17" i="1"/>
  <c r="J6" i="3" s="1"/>
  <c r="J20" i="3" l="1"/>
  <c r="J37" i="3"/>
  <c r="I30" i="2"/>
  <c r="J58" i="1"/>
  <c r="J39" i="3" l="1"/>
  <c r="J24" i="17"/>
  <c r="K35" i="3" s="1"/>
  <c r="J12" i="17"/>
  <c r="K18" i="3" s="1"/>
  <c r="I24" i="18"/>
  <c r="K36" i="3" s="1"/>
  <c r="I12" i="18"/>
  <c r="K19" i="3" s="1"/>
  <c r="J29" i="16"/>
  <c r="J10" i="16"/>
  <c r="K17" i="3" s="1"/>
  <c r="K33" i="3"/>
  <c r="J12" i="15"/>
  <c r="K16" i="3" s="1"/>
  <c r="J12" i="14"/>
  <c r="K15" i="3" s="1"/>
  <c r="J30" i="13"/>
  <c r="K31" i="3" s="1"/>
  <c r="J12" i="13"/>
  <c r="K14" i="3" s="1"/>
  <c r="J32" i="12"/>
  <c r="K30" i="3" s="1"/>
  <c r="J12" i="12"/>
  <c r="K13" i="3" s="1"/>
  <c r="K29" i="3"/>
  <c r="J11" i="8"/>
  <c r="K12" i="3" s="1"/>
  <c r="J30" i="7"/>
  <c r="K28" i="3" s="1"/>
  <c r="J12" i="7"/>
  <c r="K11" i="3" s="1"/>
  <c r="K27" i="3"/>
  <c r="K10" i="3"/>
  <c r="J26" i="4"/>
  <c r="K26" i="3" s="1"/>
  <c r="J14" i="4"/>
  <c r="K9" i="3" s="1"/>
  <c r="J34" i="5"/>
  <c r="J36" i="5" s="1"/>
  <c r="K24" i="3"/>
  <c r="K7" i="3"/>
  <c r="K56" i="1"/>
  <c r="K17" i="1"/>
  <c r="K6" i="3" s="1"/>
  <c r="K20" i="3" l="1"/>
  <c r="K25" i="3"/>
  <c r="J31" i="16"/>
  <c r="K58" i="1"/>
  <c r="J30" i="2"/>
  <c r="J37" i="8"/>
  <c r="J28" i="4"/>
  <c r="J31" i="15"/>
  <c r="J32" i="7"/>
  <c r="J33" i="14"/>
  <c r="J26" i="17"/>
  <c r="I26" i="18"/>
  <c r="K34" i="3"/>
  <c r="K32" i="3"/>
  <c r="J32" i="13"/>
  <c r="J34" i="12"/>
  <c r="K37" i="6"/>
  <c r="K23" i="3"/>
  <c r="M56" i="1"/>
  <c r="K37" i="3" l="1"/>
  <c r="K39" i="3" s="1"/>
  <c r="M19" i="3"/>
  <c r="L24" i="18"/>
  <c r="J24" i="18"/>
  <c r="L36" i="3" s="1"/>
  <c r="L4" i="1" l="1"/>
  <c r="K4" i="2"/>
  <c r="M4" i="1"/>
  <c r="A3" i="18"/>
  <c r="A3" i="17"/>
  <c r="A3" i="16"/>
  <c r="A3" i="15"/>
  <c r="A3" i="14"/>
  <c r="A3" i="12"/>
  <c r="K34" i="5" l="1"/>
  <c r="K36" i="5" s="1"/>
  <c r="L24" i="3"/>
  <c r="K30" i="2"/>
  <c r="L56" i="1"/>
  <c r="L23" i="3" s="1"/>
  <c r="L17" i="1"/>
  <c r="L6" i="3" s="1"/>
  <c r="N19" i="3"/>
  <c r="L8" i="3"/>
  <c r="L15" i="3"/>
  <c r="L32" i="3"/>
  <c r="M32" i="3"/>
  <c r="M15" i="3"/>
  <c r="N15" i="3"/>
  <c r="M8" i="3"/>
  <c r="K24" i="18"/>
  <c r="K26" i="18" s="1"/>
  <c r="J12" i="18"/>
  <c r="L19" i="3" s="1"/>
  <c r="K24" i="17"/>
  <c r="L35" i="3" s="1"/>
  <c r="L24" i="17"/>
  <c r="M35" i="3" s="1"/>
  <c r="K12" i="17"/>
  <c r="L12" i="17"/>
  <c r="M18" i="3" s="1"/>
  <c r="K29" i="16"/>
  <c r="L34" i="3" s="1"/>
  <c r="L29" i="16"/>
  <c r="M34" i="3" s="1"/>
  <c r="K10" i="16"/>
  <c r="L17" i="3" s="1"/>
  <c r="L10" i="16"/>
  <c r="M17" i="3" s="1"/>
  <c r="L29" i="15"/>
  <c r="M33" i="3" s="1"/>
  <c r="K12" i="15"/>
  <c r="L16" i="3" s="1"/>
  <c r="L12" i="15"/>
  <c r="M16" i="3" s="1"/>
  <c r="K12" i="13"/>
  <c r="L14" i="3" s="1"/>
  <c r="L12" i="13"/>
  <c r="M14" i="3" s="1"/>
  <c r="K30" i="13"/>
  <c r="L31" i="3" s="1"/>
  <c r="L30" i="13"/>
  <c r="M31" i="3" s="1"/>
  <c r="K32" i="12"/>
  <c r="L30" i="3" s="1"/>
  <c r="L32" i="12"/>
  <c r="K12" i="12"/>
  <c r="L12" i="12"/>
  <c r="M13" i="3" s="1"/>
  <c r="L29" i="3"/>
  <c r="M29" i="3"/>
  <c r="K11" i="8"/>
  <c r="L12" i="3" s="1"/>
  <c r="L11" i="8"/>
  <c r="M12" i="3" s="1"/>
  <c r="K30" i="7"/>
  <c r="L28" i="3" s="1"/>
  <c r="L30" i="7"/>
  <c r="M28" i="3" s="1"/>
  <c r="K12" i="7"/>
  <c r="L12" i="7"/>
  <c r="L10" i="3"/>
  <c r="M10" i="3"/>
  <c r="M27" i="3"/>
  <c r="K26" i="4"/>
  <c r="L26" i="3" s="1"/>
  <c r="L26" i="4"/>
  <c r="M26" i="3" s="1"/>
  <c r="K14" i="4"/>
  <c r="L9" i="3" s="1"/>
  <c r="L14" i="4"/>
  <c r="M9" i="3" s="1"/>
  <c r="L34" i="5"/>
  <c r="M24" i="3"/>
  <c r="N7" i="3"/>
  <c r="M17" i="1"/>
  <c r="M6" i="3" s="1"/>
  <c r="M23" i="3"/>
  <c r="N4" i="17"/>
  <c r="L4" i="17"/>
  <c r="L12" i="18"/>
  <c r="K4" i="17"/>
  <c r="M4" i="17"/>
  <c r="P4" i="17"/>
  <c r="K4" i="16"/>
  <c r="L4" i="16"/>
  <c r="M4" i="16"/>
  <c r="N4" i="16"/>
  <c r="K4" i="15"/>
  <c r="L4" i="15"/>
  <c r="M4" i="15"/>
  <c r="N4" i="15"/>
  <c r="K4" i="14"/>
  <c r="L4" i="14"/>
  <c r="M4" i="14"/>
  <c r="N4" i="14"/>
  <c r="K4" i="13"/>
  <c r="L4" i="13"/>
  <c r="M4" i="13"/>
  <c r="N4" i="13"/>
  <c r="K4" i="12"/>
  <c r="L4" i="12"/>
  <c r="M4" i="12"/>
  <c r="N4" i="12"/>
  <c r="K4" i="8"/>
  <c r="L4" i="8"/>
  <c r="M4" i="8"/>
  <c r="N4" i="8"/>
  <c r="K4" i="7"/>
  <c r="L4" i="7"/>
  <c r="M4" i="7"/>
  <c r="N4" i="7"/>
  <c r="L4" i="6"/>
  <c r="M4" i="6"/>
  <c r="N4" i="6"/>
  <c r="O4" i="6"/>
  <c r="K4" i="4"/>
  <c r="L4" i="4"/>
  <c r="M4" i="4"/>
  <c r="N4" i="4"/>
  <c r="P4" i="4"/>
  <c r="K4" i="5"/>
  <c r="L4" i="5"/>
  <c r="P4" i="5"/>
  <c r="L4" i="2"/>
  <c r="M4" i="2"/>
  <c r="N4" i="2"/>
  <c r="O4" i="2"/>
  <c r="N4" i="1"/>
  <c r="O4" i="1"/>
  <c r="P4" i="1"/>
  <c r="L32" i="7" l="1"/>
  <c r="L36" i="5"/>
  <c r="M25" i="3"/>
  <c r="K26" i="17"/>
  <c r="L37" i="8"/>
  <c r="L34" i="12"/>
  <c r="K31" i="15"/>
  <c r="M30" i="3"/>
  <c r="L25" i="3"/>
  <c r="L7" i="3"/>
  <c r="L58" i="1"/>
  <c r="M11" i="3"/>
  <c r="M7" i="3"/>
  <c r="J26" i="18"/>
  <c r="L18" i="3"/>
  <c r="K31" i="16"/>
  <c r="L33" i="3"/>
  <c r="K34" i="12"/>
  <c r="L13" i="3"/>
  <c r="K37" i="8"/>
  <c r="K32" i="7"/>
  <c r="L11" i="3"/>
  <c r="L37" i="6"/>
  <c r="L27" i="3"/>
  <c r="K28" i="4"/>
  <c r="L30" i="2"/>
  <c r="L26" i="18"/>
  <c r="L26" i="17"/>
  <c r="L31" i="16"/>
  <c r="L31" i="15"/>
  <c r="K32" i="13"/>
  <c r="L32" i="13"/>
  <c r="M37" i="6"/>
  <c r="L28" i="4"/>
  <c r="M58" i="1"/>
  <c r="N36" i="3"/>
  <c r="W12" i="18"/>
  <c r="W24" i="18"/>
  <c r="V12" i="18"/>
  <c r="V24" i="18"/>
  <c r="U12" i="18"/>
  <c r="U24" i="18"/>
  <c r="T12" i="18"/>
  <c r="T24" i="18"/>
  <c r="S12" i="18"/>
  <c r="S24" i="18"/>
  <c r="R12" i="18"/>
  <c r="R24" i="18"/>
  <c r="R26" i="18" s="1"/>
  <c r="Q26" i="18"/>
  <c r="P26" i="18"/>
  <c r="O26" i="18"/>
  <c r="N26" i="18"/>
  <c r="M26" i="18"/>
  <c r="W4" i="18"/>
  <c r="V4" i="18"/>
  <c r="U4" i="18"/>
  <c r="T4" i="18"/>
  <c r="S4" i="18"/>
  <c r="R4" i="18"/>
  <c r="A2" i="18"/>
  <c r="A1" i="18"/>
  <c r="M12" i="17"/>
  <c r="M24" i="17"/>
  <c r="N35" i="3" s="1"/>
  <c r="M29" i="16"/>
  <c r="M10" i="16"/>
  <c r="N17" i="3" s="1"/>
  <c r="M29" i="15"/>
  <c r="N33" i="3" s="1"/>
  <c r="N32" i="3"/>
  <c r="M30" i="13"/>
  <c r="N31" i="3" s="1"/>
  <c r="M12" i="13"/>
  <c r="N14" i="3" s="1"/>
  <c r="M32" i="12"/>
  <c r="N30" i="3" s="1"/>
  <c r="M12" i="12"/>
  <c r="N13" i="3" s="1"/>
  <c r="N29" i="3"/>
  <c r="M11" i="8"/>
  <c r="N12" i="3" s="1"/>
  <c r="M12" i="7"/>
  <c r="N27" i="3"/>
  <c r="N10" i="3"/>
  <c r="M26" i="4"/>
  <c r="M14" i="4"/>
  <c r="N9" i="3" s="1"/>
  <c r="M34" i="5"/>
  <c r="N25" i="3" s="1"/>
  <c r="N24" i="3"/>
  <c r="N56" i="1"/>
  <c r="N23" i="3" s="1"/>
  <c r="N17" i="1"/>
  <c r="N6" i="3" s="1"/>
  <c r="O17" i="1"/>
  <c r="O6" i="3" s="1"/>
  <c r="N9" i="5"/>
  <c r="O8" i="3" s="1"/>
  <c r="O7" i="3"/>
  <c r="N14" i="4"/>
  <c r="O9" i="3" s="1"/>
  <c r="N12" i="7"/>
  <c r="O11" i="3" s="1"/>
  <c r="N11" i="8"/>
  <c r="O12" i="3" s="1"/>
  <c r="N12" i="12"/>
  <c r="O13" i="3" s="1"/>
  <c r="N12" i="13"/>
  <c r="O14" i="3" s="1"/>
  <c r="N12" i="17"/>
  <c r="O18" i="3" s="1"/>
  <c r="O56" i="1"/>
  <c r="O23" i="3" s="1"/>
  <c r="N34" i="5"/>
  <c r="O25" i="3" s="1"/>
  <c r="O24" i="3"/>
  <c r="N29" i="16"/>
  <c r="O34" i="3" s="1"/>
  <c r="N26" i="4"/>
  <c r="O26" i="3" s="1"/>
  <c r="O29" i="3"/>
  <c r="N30" i="13"/>
  <c r="O31" i="3" s="1"/>
  <c r="N29" i="15"/>
  <c r="O33" i="3" s="1"/>
  <c r="N24" i="17"/>
  <c r="O35" i="3" s="1"/>
  <c r="O32" i="3"/>
  <c r="N32" i="12"/>
  <c r="O30" i="3" s="1"/>
  <c r="N12" i="15"/>
  <c r="O16" i="3" s="1"/>
  <c r="O15" i="3"/>
  <c r="N10" i="16"/>
  <c r="O17" i="3" s="1"/>
  <c r="M12" i="15"/>
  <c r="N16" i="3" s="1"/>
  <c r="O32" i="12"/>
  <c r="P30" i="3" s="1"/>
  <c r="M30" i="7"/>
  <c r="N28" i="3" s="1"/>
  <c r="N30" i="7"/>
  <c r="O28" i="3" s="1"/>
  <c r="O27" i="3"/>
  <c r="O10" i="3"/>
  <c r="M9" i="5"/>
  <c r="P4" i="2"/>
  <c r="O15" i="2"/>
  <c r="P7" i="3" s="1"/>
  <c r="P15" i="2"/>
  <c r="Q7" i="3" s="1"/>
  <c r="O28" i="2"/>
  <c r="P24" i="3" s="1"/>
  <c r="P28" i="2"/>
  <c r="T12" i="17"/>
  <c r="T10" i="16"/>
  <c r="U17" i="3" s="1"/>
  <c r="T12" i="15"/>
  <c r="U16" i="3" s="1"/>
  <c r="T11" i="8"/>
  <c r="U12" i="3" s="1"/>
  <c r="U13" i="6"/>
  <c r="U10" i="3" s="1"/>
  <c r="U17" i="1"/>
  <c r="U6" i="3" s="1"/>
  <c r="T15" i="2"/>
  <c r="U7" i="3" s="1"/>
  <c r="T9" i="5"/>
  <c r="U8" i="3" s="1"/>
  <c r="T14" i="4"/>
  <c r="U9" i="3" s="1"/>
  <c r="T12" i="7"/>
  <c r="U11" i="3" s="1"/>
  <c r="T12" i="12"/>
  <c r="U13" i="3" s="1"/>
  <c r="T12" i="13"/>
  <c r="U14" i="3" s="1"/>
  <c r="T12" i="14"/>
  <c r="U15" i="3" s="1"/>
  <c r="T24" i="17"/>
  <c r="U35" i="3" s="1"/>
  <c r="T29" i="16"/>
  <c r="U34" i="3" s="1"/>
  <c r="T29" i="15"/>
  <c r="U33" i="3" s="1"/>
  <c r="T31" i="14"/>
  <c r="U32" i="3" s="1"/>
  <c r="T30" i="13"/>
  <c r="T32" i="12"/>
  <c r="U30" i="3" s="1"/>
  <c r="U29" i="3"/>
  <c r="T30" i="7"/>
  <c r="U28" i="3" s="1"/>
  <c r="U35" i="6"/>
  <c r="U27" i="3" s="1"/>
  <c r="T26" i="4"/>
  <c r="U26" i="3" s="1"/>
  <c r="T34" i="5"/>
  <c r="U25" i="3" s="1"/>
  <c r="T28" i="2"/>
  <c r="U24" i="3" s="1"/>
  <c r="U56" i="1"/>
  <c r="U23" i="3" s="1"/>
  <c r="S12" i="17"/>
  <c r="T18" i="3" s="1"/>
  <c r="S10" i="16"/>
  <c r="T17" i="3" s="1"/>
  <c r="S12" i="15"/>
  <c r="T16" i="3" s="1"/>
  <c r="S11" i="8"/>
  <c r="T13" i="6"/>
  <c r="T10" i="3" s="1"/>
  <c r="T17" i="1"/>
  <c r="T6" i="3" s="1"/>
  <c r="S15" i="2"/>
  <c r="T7" i="3" s="1"/>
  <c r="S9" i="5"/>
  <c r="T8" i="3" s="1"/>
  <c r="S14" i="4"/>
  <c r="T9" i="3" s="1"/>
  <c r="S12" i="7"/>
  <c r="T11" i="3" s="1"/>
  <c r="S12" i="12"/>
  <c r="T13" i="3" s="1"/>
  <c r="S12" i="13"/>
  <c r="T14" i="3" s="1"/>
  <c r="S12" i="14"/>
  <c r="S24" i="17"/>
  <c r="T35" i="3" s="1"/>
  <c r="S29" i="16"/>
  <c r="T34" i="3" s="1"/>
  <c r="S29" i="15"/>
  <c r="S31" i="14"/>
  <c r="T32" i="3" s="1"/>
  <c r="S30" i="13"/>
  <c r="T31" i="3" s="1"/>
  <c r="S32" i="12"/>
  <c r="T30" i="3" s="1"/>
  <c r="T29" i="3"/>
  <c r="S30" i="7"/>
  <c r="T28" i="3" s="1"/>
  <c r="T35" i="6"/>
  <c r="T27" i="3" s="1"/>
  <c r="S26" i="4"/>
  <c r="T26" i="3" s="1"/>
  <c r="S34" i="5"/>
  <c r="T25" i="3" s="1"/>
  <c r="S28" i="2"/>
  <c r="T24" i="3" s="1"/>
  <c r="T56" i="1"/>
  <c r="T23" i="3" s="1"/>
  <c r="R12" i="17"/>
  <c r="S18" i="3" s="1"/>
  <c r="R10" i="16"/>
  <c r="R12" i="15"/>
  <c r="S16" i="3" s="1"/>
  <c r="R11" i="8"/>
  <c r="S12" i="3" s="1"/>
  <c r="S13" i="6"/>
  <c r="S17" i="1"/>
  <c r="S6" i="3" s="1"/>
  <c r="R15" i="2"/>
  <c r="R9" i="5"/>
  <c r="S8" i="3" s="1"/>
  <c r="R14" i="4"/>
  <c r="R12" i="7"/>
  <c r="S11" i="3" s="1"/>
  <c r="R12" i="12"/>
  <c r="R12" i="13"/>
  <c r="S14" i="3" s="1"/>
  <c r="R12" i="14"/>
  <c r="S15" i="3" s="1"/>
  <c r="R24" i="17"/>
  <c r="S35" i="3" s="1"/>
  <c r="R29" i="16"/>
  <c r="S34" i="3" s="1"/>
  <c r="R29" i="15"/>
  <c r="S33" i="3" s="1"/>
  <c r="R31" i="14"/>
  <c r="S32" i="3" s="1"/>
  <c r="R30" i="13"/>
  <c r="S31" i="3" s="1"/>
  <c r="R32" i="12"/>
  <c r="S30" i="3" s="1"/>
  <c r="R30" i="7"/>
  <c r="S28" i="3" s="1"/>
  <c r="S35" i="6"/>
  <c r="S27" i="3" s="1"/>
  <c r="R26" i="4"/>
  <c r="S26" i="3" s="1"/>
  <c r="R34" i="5"/>
  <c r="R28" i="2"/>
  <c r="S24" i="3" s="1"/>
  <c r="S56" i="1"/>
  <c r="Q12" i="17"/>
  <c r="R18" i="3" s="1"/>
  <c r="Q10" i="16"/>
  <c r="R17" i="3" s="1"/>
  <c r="Q12" i="15"/>
  <c r="R16" i="3" s="1"/>
  <c r="Q11" i="8"/>
  <c r="R12" i="3" s="1"/>
  <c r="R13" i="6"/>
  <c r="R10" i="3" s="1"/>
  <c r="R17" i="1"/>
  <c r="R6" i="3" s="1"/>
  <c r="Q15" i="2"/>
  <c r="R7" i="3" s="1"/>
  <c r="Q9" i="5"/>
  <c r="R8" i="3" s="1"/>
  <c r="Q14" i="4"/>
  <c r="R9" i="3" s="1"/>
  <c r="R11" i="3"/>
  <c r="Q12" i="12"/>
  <c r="R13" i="3" s="1"/>
  <c r="Q12" i="13"/>
  <c r="R14" i="3" s="1"/>
  <c r="Q12" i="14"/>
  <c r="R15" i="3" s="1"/>
  <c r="Q24" i="17"/>
  <c r="R35" i="3" s="1"/>
  <c r="Q29" i="16"/>
  <c r="R34" i="3" s="1"/>
  <c r="Q29" i="15"/>
  <c r="R33" i="3" s="1"/>
  <c r="Q31" i="14"/>
  <c r="R32" i="3" s="1"/>
  <c r="Q30" i="13"/>
  <c r="R31" i="3" s="1"/>
  <c r="Q32" i="12"/>
  <c r="R30" i="3" s="1"/>
  <c r="R29" i="3"/>
  <c r="Q30" i="7"/>
  <c r="Q32" i="7" s="1"/>
  <c r="R35" i="6"/>
  <c r="R27" i="3" s="1"/>
  <c r="Q26" i="4"/>
  <c r="R26" i="3"/>
  <c r="Q34" i="5"/>
  <c r="R25" i="3" s="1"/>
  <c r="Q28" i="2"/>
  <c r="R24" i="3" s="1"/>
  <c r="R56" i="1"/>
  <c r="R23" i="3" s="1"/>
  <c r="P12" i="17"/>
  <c r="P10" i="16"/>
  <c r="Q17" i="3" s="1"/>
  <c r="P12" i="15"/>
  <c r="Q16" i="3" s="1"/>
  <c r="P11" i="8"/>
  <c r="Q12" i="3" s="1"/>
  <c r="Q10" i="3"/>
  <c r="Q17" i="1"/>
  <c r="Q6" i="3" s="1"/>
  <c r="P12" i="12"/>
  <c r="Q13" i="3" s="1"/>
  <c r="P9" i="5"/>
  <c r="P14" i="4"/>
  <c r="Q9" i="3" s="1"/>
  <c r="P12" i="7"/>
  <c r="Q11" i="3" s="1"/>
  <c r="P12" i="13"/>
  <c r="Q14" i="3" s="1"/>
  <c r="Q15" i="3"/>
  <c r="P24" i="17"/>
  <c r="Q35" i="3" s="1"/>
  <c r="P29" i="16"/>
  <c r="Q34" i="3" s="1"/>
  <c r="P29" i="15"/>
  <c r="Q33" i="3" s="1"/>
  <c r="P31" i="14"/>
  <c r="Q32" i="3" s="1"/>
  <c r="P30" i="13"/>
  <c r="Q31" i="3" s="1"/>
  <c r="P32" i="12"/>
  <c r="Q30" i="3" s="1"/>
  <c r="Q29" i="3"/>
  <c r="P30" i="7"/>
  <c r="Q28" i="3" s="1"/>
  <c r="Q27" i="3"/>
  <c r="P26" i="4"/>
  <c r="Q26" i="3" s="1"/>
  <c r="P34" i="5"/>
  <c r="Q25" i="3" s="1"/>
  <c r="Q56" i="1"/>
  <c r="Q23" i="3" s="1"/>
  <c r="O12" i="17"/>
  <c r="P18" i="3" s="1"/>
  <c r="O10" i="16"/>
  <c r="P17" i="3" s="1"/>
  <c r="O12" i="15"/>
  <c r="P16" i="3" s="1"/>
  <c r="O11" i="8"/>
  <c r="P17" i="1"/>
  <c r="O12" i="14"/>
  <c r="P15" i="3" s="1"/>
  <c r="O12" i="13"/>
  <c r="P14" i="3" s="1"/>
  <c r="O12" i="12"/>
  <c r="P13" i="3" s="1"/>
  <c r="O12" i="7"/>
  <c r="P11" i="3" s="1"/>
  <c r="O14" i="4"/>
  <c r="P9" i="3" s="1"/>
  <c r="O9" i="5"/>
  <c r="P8" i="3" s="1"/>
  <c r="O24" i="17"/>
  <c r="O29" i="16"/>
  <c r="P34" i="3" s="1"/>
  <c r="O29" i="15"/>
  <c r="P33" i="3" s="1"/>
  <c r="O31" i="14"/>
  <c r="P32" i="3" s="1"/>
  <c r="O30" i="13"/>
  <c r="P31" i="3" s="1"/>
  <c r="P29" i="3"/>
  <c r="O30" i="7"/>
  <c r="P27" i="3"/>
  <c r="O26" i="4"/>
  <c r="P26" i="3" s="1"/>
  <c r="O34" i="5"/>
  <c r="P25" i="3" s="1"/>
  <c r="P56" i="1"/>
  <c r="P23" i="3" s="1"/>
  <c r="Z29" i="16"/>
  <c r="AA34" i="3" s="1"/>
  <c r="Z29" i="15"/>
  <c r="AA33" i="3" s="1"/>
  <c r="Z31" i="14"/>
  <c r="AA32" i="3" s="1"/>
  <c r="Z30" i="13"/>
  <c r="AA31" i="3" s="1"/>
  <c r="Z32" i="12"/>
  <c r="AA30" i="3" s="1"/>
  <c r="Z30" i="7"/>
  <c r="AA28" i="3" s="1"/>
  <c r="AA35" i="6"/>
  <c r="AA27" i="3" s="1"/>
  <c r="Z26" i="4"/>
  <c r="AA26" i="3" s="1"/>
  <c r="Z34" i="5"/>
  <c r="Z28" i="2"/>
  <c r="AA24" i="3" s="1"/>
  <c r="AA56" i="1"/>
  <c r="AA23" i="3" s="1"/>
  <c r="Y29" i="16"/>
  <c r="Z34" i="3" s="1"/>
  <c r="Y29" i="15"/>
  <c r="Z33" i="3" s="1"/>
  <c r="Y31" i="14"/>
  <c r="Z32" i="3" s="1"/>
  <c r="Y30" i="13"/>
  <c r="Z31" i="3" s="1"/>
  <c r="Y32" i="12"/>
  <c r="Z30" i="3" s="1"/>
  <c r="Z29" i="3"/>
  <c r="Y30" i="7"/>
  <c r="Z28" i="3" s="1"/>
  <c r="Z35" i="6"/>
  <c r="Y26" i="4"/>
  <c r="Z26" i="3" s="1"/>
  <c r="Y34" i="5"/>
  <c r="Z25" i="3" s="1"/>
  <c r="Y28" i="2"/>
  <c r="Z24" i="3" s="1"/>
  <c r="Z56" i="1"/>
  <c r="X24" i="17"/>
  <c r="Y35" i="3" s="1"/>
  <c r="X29" i="16"/>
  <c r="Y34" i="3" s="1"/>
  <c r="X29" i="15"/>
  <c r="Y33" i="3" s="1"/>
  <c r="X31" i="14"/>
  <c r="Y32" i="3" s="1"/>
  <c r="X30" i="13"/>
  <c r="Y31" i="3" s="1"/>
  <c r="X32" i="12"/>
  <c r="Y29" i="3"/>
  <c r="X30" i="7"/>
  <c r="Y35" i="6"/>
  <c r="Y27" i="3" s="1"/>
  <c r="X26" i="4"/>
  <c r="Y26" i="3" s="1"/>
  <c r="X34" i="5"/>
  <c r="Y25" i="3" s="1"/>
  <c r="X28" i="2"/>
  <c r="Y24" i="3" s="1"/>
  <c r="Y56" i="1"/>
  <c r="Y23" i="3" s="1"/>
  <c r="W24" i="17"/>
  <c r="X35" i="3" s="1"/>
  <c r="W29" i="16"/>
  <c r="X34" i="3" s="1"/>
  <c r="W29" i="15"/>
  <c r="X33" i="3" s="1"/>
  <c r="W31" i="14"/>
  <c r="X32" i="3" s="1"/>
  <c r="W30" i="13"/>
  <c r="X31" i="3" s="1"/>
  <c r="W32" i="12"/>
  <c r="X30" i="3" s="1"/>
  <c r="X29" i="3"/>
  <c r="W30" i="7"/>
  <c r="X28" i="3" s="1"/>
  <c r="X35" i="6"/>
  <c r="X27" i="3" s="1"/>
  <c r="W26" i="4"/>
  <c r="W34" i="5"/>
  <c r="X25" i="3" s="1"/>
  <c r="W28" i="2"/>
  <c r="X56" i="1"/>
  <c r="X23" i="3" s="1"/>
  <c r="V24" i="17"/>
  <c r="W35" i="3" s="1"/>
  <c r="V29" i="16"/>
  <c r="V29" i="15"/>
  <c r="W33" i="3" s="1"/>
  <c r="V31" i="14"/>
  <c r="W32" i="3" s="1"/>
  <c r="V30" i="13"/>
  <c r="W31" i="3" s="1"/>
  <c r="V32" i="12"/>
  <c r="W30" i="3" s="1"/>
  <c r="W29" i="3"/>
  <c r="V30" i="7"/>
  <c r="W35" i="6"/>
  <c r="W27" i="3" s="1"/>
  <c r="V26" i="4"/>
  <c r="W26" i="3" s="1"/>
  <c r="V34" i="5"/>
  <c r="W25" i="3" s="1"/>
  <c r="V28" i="2"/>
  <c r="W24" i="3" s="1"/>
  <c r="W56" i="1"/>
  <c r="W23" i="3" s="1"/>
  <c r="U24" i="17"/>
  <c r="V35" i="3" s="1"/>
  <c r="U29" i="16"/>
  <c r="V34" i="3" s="1"/>
  <c r="U29" i="15"/>
  <c r="V33" i="3" s="1"/>
  <c r="U31" i="14"/>
  <c r="V32" i="3" s="1"/>
  <c r="U30" i="13"/>
  <c r="V31" i="3" s="1"/>
  <c r="U32" i="12"/>
  <c r="V30" i="3" s="1"/>
  <c r="V29" i="3"/>
  <c r="U30" i="7"/>
  <c r="V28" i="3" s="1"/>
  <c r="V35" i="6"/>
  <c r="V27" i="3" s="1"/>
  <c r="U26" i="4"/>
  <c r="V26" i="3" s="1"/>
  <c r="U34" i="5"/>
  <c r="V25" i="3" s="1"/>
  <c r="U28" i="2"/>
  <c r="V56" i="1"/>
  <c r="V23" i="3" s="1"/>
  <c r="U4" i="17"/>
  <c r="U12" i="17"/>
  <c r="V18" i="3" s="1"/>
  <c r="S4" i="17"/>
  <c r="U4" i="16"/>
  <c r="U10" i="16"/>
  <c r="S4" i="16"/>
  <c r="Z8" i="15"/>
  <c r="O4" i="17"/>
  <c r="P4" i="16"/>
  <c r="O4" i="16"/>
  <c r="P4" i="15"/>
  <c r="O4" i="15"/>
  <c r="P4" i="14"/>
  <c r="O4" i="14"/>
  <c r="P4" i="13"/>
  <c r="O4" i="13"/>
  <c r="P4" i="12"/>
  <c r="O4" i="12"/>
  <c r="P4" i="8"/>
  <c r="O4" i="8"/>
  <c r="P4" i="7"/>
  <c r="O4" i="7"/>
  <c r="Q4" i="6"/>
  <c r="P4" i="6"/>
  <c r="O4" i="4"/>
  <c r="O4" i="5"/>
  <c r="Q4" i="1"/>
  <c r="X12" i="17"/>
  <c r="X26" i="17" s="1"/>
  <c r="W12" i="17"/>
  <c r="X18" i="3" s="1"/>
  <c r="V12" i="17"/>
  <c r="Z12" i="17"/>
  <c r="Z24" i="17"/>
  <c r="Y12" i="17"/>
  <c r="Y24" i="17"/>
  <c r="Z4" i="17"/>
  <c r="Y4" i="17"/>
  <c r="X4" i="17"/>
  <c r="W4" i="17"/>
  <c r="V4" i="17"/>
  <c r="T4" i="17"/>
  <c r="R4" i="17"/>
  <c r="Q4" i="17"/>
  <c r="A2" i="17"/>
  <c r="A1" i="17"/>
  <c r="R4" i="16"/>
  <c r="Q4" i="16"/>
  <c r="R4" i="15"/>
  <c r="Q4" i="15"/>
  <c r="R4" i="14"/>
  <c r="Q4" i="14"/>
  <c r="R4" i="13"/>
  <c r="Q4" i="13"/>
  <c r="R4" i="12"/>
  <c r="Q4" i="12"/>
  <c r="R4" i="8"/>
  <c r="Q4" i="8"/>
  <c r="R4" i="7"/>
  <c r="Q4" i="7"/>
  <c r="S4" i="6"/>
  <c r="R4" i="6"/>
  <c r="R4" i="4"/>
  <c r="Q4" i="4"/>
  <c r="R4" i="5"/>
  <c r="Q4" i="5"/>
  <c r="R4" i="2"/>
  <c r="Q4" i="2"/>
  <c r="S4" i="2"/>
  <c r="T4" i="2"/>
  <c r="S4" i="1"/>
  <c r="R4" i="1"/>
  <c r="A1" i="6"/>
  <c r="V17" i="1"/>
  <c r="T4" i="16"/>
  <c r="T4" i="15"/>
  <c r="S4" i="15"/>
  <c r="T4" i="14"/>
  <c r="S4" i="14"/>
  <c r="T4" i="13"/>
  <c r="S4" i="13"/>
  <c r="T4" i="12"/>
  <c r="S4" i="12"/>
  <c r="T4" i="8"/>
  <c r="S4" i="8"/>
  <c r="T4" i="7"/>
  <c r="S4" i="7"/>
  <c r="U4" i="6"/>
  <c r="T4" i="6"/>
  <c r="T4" i="4"/>
  <c r="S4" i="4"/>
  <c r="T4" i="5"/>
  <c r="S4" i="5"/>
  <c r="U4" i="1"/>
  <c r="T4" i="1"/>
  <c r="Z4" i="16"/>
  <c r="Y4" i="16"/>
  <c r="X4" i="16"/>
  <c r="W4" i="16"/>
  <c r="V4" i="16"/>
  <c r="Z4" i="15"/>
  <c r="Y4" i="15"/>
  <c r="X4" i="15"/>
  <c r="W4" i="15"/>
  <c r="V4" i="15"/>
  <c r="U4" i="15"/>
  <c r="Z4" i="14"/>
  <c r="Y4" i="14"/>
  <c r="X4" i="14"/>
  <c r="W4" i="14"/>
  <c r="V4" i="14"/>
  <c r="U4" i="14"/>
  <c r="Z4" i="13"/>
  <c r="Y4" i="13"/>
  <c r="X4" i="13"/>
  <c r="W4" i="13"/>
  <c r="V4" i="13"/>
  <c r="U4" i="13"/>
  <c r="Z4" i="12"/>
  <c r="Y4" i="12"/>
  <c r="X4" i="12"/>
  <c r="W4" i="12"/>
  <c r="V4" i="12"/>
  <c r="U4" i="12"/>
  <c r="Z4" i="8"/>
  <c r="Y4" i="8"/>
  <c r="X4" i="8"/>
  <c r="W4" i="8"/>
  <c r="V4" i="8"/>
  <c r="U4" i="8"/>
  <c r="Z4" i="7"/>
  <c r="Y4" i="7"/>
  <c r="X4" i="7"/>
  <c r="W4" i="7"/>
  <c r="V4" i="7"/>
  <c r="U4" i="7"/>
  <c r="AA4" i="6"/>
  <c r="Z4" i="6"/>
  <c r="Y4" i="6"/>
  <c r="X4" i="6"/>
  <c r="W4" i="6"/>
  <c r="V4" i="6"/>
  <c r="Z4" i="4"/>
  <c r="Y4" i="4"/>
  <c r="X4" i="4"/>
  <c r="W4" i="4"/>
  <c r="V4" i="4"/>
  <c r="U4" i="4"/>
  <c r="Z4" i="5"/>
  <c r="Y4" i="5"/>
  <c r="X4" i="5"/>
  <c r="W4" i="5"/>
  <c r="V4" i="5"/>
  <c r="U4" i="5"/>
  <c r="Z4" i="2"/>
  <c r="Y4" i="2"/>
  <c r="X4" i="2"/>
  <c r="W4" i="2"/>
  <c r="V4" i="2"/>
  <c r="U4" i="2"/>
  <c r="AA4" i="1"/>
  <c r="Z4" i="1"/>
  <c r="Y4" i="1"/>
  <c r="X4" i="1"/>
  <c r="W4" i="1"/>
  <c r="V4" i="1"/>
  <c r="A1" i="16"/>
  <c r="Z6" i="15"/>
  <c r="Z10" i="16"/>
  <c r="AA17" i="3" s="1"/>
  <c r="Y10" i="16"/>
  <c r="X10" i="16"/>
  <c r="Y17" i="3" s="1"/>
  <c r="W10" i="16"/>
  <c r="X17" i="3" s="1"/>
  <c r="V10" i="16"/>
  <c r="W17" i="3" s="1"/>
  <c r="A2" i="16"/>
  <c r="Y12" i="15"/>
  <c r="Z16" i="3" s="1"/>
  <c r="X12" i="15"/>
  <c r="Y16" i="3" s="1"/>
  <c r="W12" i="15"/>
  <c r="V12" i="15"/>
  <c r="W16" i="3" s="1"/>
  <c r="U12" i="15"/>
  <c r="A2" i="15"/>
  <c r="A1" i="15"/>
  <c r="Z12" i="14"/>
  <c r="AA15" i="3" s="1"/>
  <c r="Y12" i="14"/>
  <c r="X12" i="14"/>
  <c r="Y15" i="3" s="1"/>
  <c r="W12" i="14"/>
  <c r="X15" i="3" s="1"/>
  <c r="V12" i="14"/>
  <c r="W15" i="3" s="1"/>
  <c r="U12" i="14"/>
  <c r="V15" i="3" s="1"/>
  <c r="A2" i="14"/>
  <c r="A1" i="14"/>
  <c r="Z12" i="13"/>
  <c r="AA14" i="3" s="1"/>
  <c r="Y12" i="13"/>
  <c r="Z14" i="3" s="1"/>
  <c r="X12" i="13"/>
  <c r="Y14" i="3" s="1"/>
  <c r="W12" i="13"/>
  <c r="X14" i="3" s="1"/>
  <c r="V12" i="13"/>
  <c r="W14" i="3" s="1"/>
  <c r="U12" i="13"/>
  <c r="V14" i="3" s="1"/>
  <c r="A2" i="13"/>
  <c r="A1" i="13"/>
  <c r="Z12" i="12"/>
  <c r="Y12" i="12"/>
  <c r="X12" i="12"/>
  <c r="Y13" i="3" s="1"/>
  <c r="W12" i="12"/>
  <c r="X13" i="3" s="1"/>
  <c r="V12" i="12"/>
  <c r="U12" i="12"/>
  <c r="V13" i="3" s="1"/>
  <c r="A2" i="12"/>
  <c r="A1" i="12"/>
  <c r="Z11" i="8"/>
  <c r="AA12" i="3" s="1"/>
  <c r="Y11" i="8"/>
  <c r="Z12" i="3" s="1"/>
  <c r="X11" i="8"/>
  <c r="W11" i="8"/>
  <c r="X12" i="3" s="1"/>
  <c r="V11" i="8"/>
  <c r="U11" i="8"/>
  <c r="V12" i="3" s="1"/>
  <c r="A2" i="8"/>
  <c r="A1" i="8"/>
  <c r="Z12" i="7"/>
  <c r="AA11" i="3" s="1"/>
  <c r="Y12" i="7"/>
  <c r="X12" i="7"/>
  <c r="Y11" i="3" s="1"/>
  <c r="W12" i="7"/>
  <c r="V12" i="7"/>
  <c r="W11" i="3" s="1"/>
  <c r="U12" i="7"/>
  <c r="V11" i="3" s="1"/>
  <c r="A2" i="7"/>
  <c r="A1" i="7"/>
  <c r="AA13" i="6"/>
  <c r="AA37" i="6" s="1"/>
  <c r="Z13" i="6"/>
  <c r="Z10" i="3" s="1"/>
  <c r="Y13" i="6"/>
  <c r="X13" i="6"/>
  <c r="X10" i="3" s="1"/>
  <c r="W13" i="6"/>
  <c r="V13" i="6"/>
  <c r="V10" i="3" s="1"/>
  <c r="Z14" i="4"/>
  <c r="Y14" i="4"/>
  <c r="Z9" i="3" s="1"/>
  <c r="X14" i="4"/>
  <c r="Y9" i="3" s="1"/>
  <c r="W14" i="4"/>
  <c r="X9" i="3" s="1"/>
  <c r="V14" i="4"/>
  <c r="W9" i="3" s="1"/>
  <c r="U14" i="4"/>
  <c r="V9" i="3" s="1"/>
  <c r="AA17" i="1"/>
  <c r="Z17" i="1"/>
  <c r="Z6" i="3" s="1"/>
  <c r="Y17" i="1"/>
  <c r="Y6" i="3" s="1"/>
  <c r="X17" i="1"/>
  <c r="X6" i="3" s="1"/>
  <c r="W17" i="1"/>
  <c r="W6" i="3" s="1"/>
  <c r="A2" i="1"/>
  <c r="V9" i="5"/>
  <c r="U9" i="5"/>
  <c r="V8" i="3" s="1"/>
  <c r="V15" i="2"/>
  <c r="U15" i="2"/>
  <c r="V7" i="3" s="1"/>
  <c r="X9" i="5"/>
  <c r="Y8" i="3" s="1"/>
  <c r="W9" i="5"/>
  <c r="X8" i="3" s="1"/>
  <c r="X15" i="2"/>
  <c r="W15" i="2"/>
  <c r="X7" i="3" s="1"/>
  <c r="Z15" i="2"/>
  <c r="Y15" i="2"/>
  <c r="Z7" i="3" s="1"/>
  <c r="Z9" i="5"/>
  <c r="AA8" i="3" s="1"/>
  <c r="Y9" i="5"/>
  <c r="A2" i="2"/>
  <c r="A1" i="3"/>
  <c r="A1" i="5" s="1"/>
  <c r="A2" i="5"/>
  <c r="A2" i="4"/>
  <c r="A2" i="6"/>
  <c r="A1" i="4"/>
  <c r="A1" i="2"/>
  <c r="T58" i="1"/>
  <c r="Y12" i="3"/>
  <c r="L37" i="3" l="1"/>
  <c r="Y34" i="12"/>
  <c r="S36" i="5"/>
  <c r="S30" i="2"/>
  <c r="R37" i="6"/>
  <c r="Q34" i="12"/>
  <c r="S34" i="12"/>
  <c r="R33" i="14"/>
  <c r="O31" i="15"/>
  <c r="Z13" i="3"/>
  <c r="Z32" i="7"/>
  <c r="X37" i="8"/>
  <c r="P32" i="7"/>
  <c r="Y26" i="17"/>
  <c r="U37" i="6"/>
  <c r="R32" i="7"/>
  <c r="P33" i="14"/>
  <c r="O37" i="6"/>
  <c r="Y31" i="16"/>
  <c r="Q28" i="4"/>
  <c r="R31" i="15"/>
  <c r="Z26" i="17"/>
  <c r="P37" i="6"/>
  <c r="Y30" i="2"/>
  <c r="S32" i="13"/>
  <c r="T37" i="8"/>
  <c r="Q36" i="5"/>
  <c r="N37" i="6"/>
  <c r="U36" i="5"/>
  <c r="R32" i="13"/>
  <c r="M37" i="3"/>
  <c r="M20" i="3"/>
  <c r="U58" i="1"/>
  <c r="X37" i="6"/>
  <c r="X32" i="13"/>
  <c r="W36" i="5"/>
  <c r="V37" i="6"/>
  <c r="Z17" i="3"/>
  <c r="Z12" i="15"/>
  <c r="Z31" i="15" s="1"/>
  <c r="Y18" i="3"/>
  <c r="O36" i="5"/>
  <c r="N32" i="7"/>
  <c r="U26" i="18"/>
  <c r="Z31" i="16"/>
  <c r="U31" i="16"/>
  <c r="P26" i="17"/>
  <c r="P30" i="2"/>
  <c r="Z30" i="2"/>
  <c r="S32" i="7"/>
  <c r="X31" i="15"/>
  <c r="T32" i="7"/>
  <c r="W31" i="15"/>
  <c r="P28" i="4"/>
  <c r="P10" i="3"/>
  <c r="S37" i="8"/>
  <c r="V26" i="18"/>
  <c r="W37" i="8"/>
  <c r="X36" i="5"/>
  <c r="V37" i="8"/>
  <c r="P34" i="12"/>
  <c r="X16" i="3"/>
  <c r="T36" i="5"/>
  <c r="W32" i="13"/>
  <c r="U37" i="8"/>
  <c r="T33" i="14"/>
  <c r="Y37" i="8"/>
  <c r="T34" i="12"/>
  <c r="T30" i="2"/>
  <c r="Q32" i="13"/>
  <c r="Q26" i="17"/>
  <c r="P37" i="8"/>
  <c r="O33" i="14"/>
  <c r="R28" i="3"/>
  <c r="R37" i="3" s="1"/>
  <c r="T12" i="3"/>
  <c r="M34" i="12"/>
  <c r="T37" i="6"/>
  <c r="W12" i="3"/>
  <c r="AA10" i="3"/>
  <c r="X28" i="4"/>
  <c r="AA7" i="3"/>
  <c r="Q30" i="2"/>
  <c r="Q37" i="8"/>
  <c r="Q24" i="3"/>
  <c r="Q37" i="3" s="1"/>
  <c r="T26" i="18"/>
  <c r="Y31" i="15"/>
  <c r="T28" i="4"/>
  <c r="S28" i="4"/>
  <c r="Y28" i="4"/>
  <c r="U28" i="4"/>
  <c r="W58" i="1"/>
  <c r="R58" i="1"/>
  <c r="Y58" i="1"/>
  <c r="X58" i="1"/>
  <c r="W7" i="3"/>
  <c r="V30" i="2"/>
  <c r="X11" i="3"/>
  <c r="W32" i="7"/>
  <c r="W13" i="3"/>
  <c r="V34" i="12"/>
  <c r="X24" i="3"/>
  <c r="W30" i="2"/>
  <c r="Z27" i="3"/>
  <c r="Z37" i="6"/>
  <c r="S13" i="3"/>
  <c r="R34" i="12"/>
  <c r="T15" i="3"/>
  <c r="S33" i="14"/>
  <c r="V28" i="4"/>
  <c r="AA9" i="3"/>
  <c r="Z28" i="4"/>
  <c r="W28" i="3"/>
  <c r="V32" i="7"/>
  <c r="Q8" i="3"/>
  <c r="P36" i="5"/>
  <c r="S23" i="3"/>
  <c r="S58" i="1"/>
  <c r="S10" i="3"/>
  <c r="S37" i="6"/>
  <c r="S17" i="3"/>
  <c r="R31" i="16"/>
  <c r="T33" i="3"/>
  <c r="T37" i="3" s="1"/>
  <c r="S31" i="15"/>
  <c r="U18" i="3"/>
  <c r="U20" i="3" s="1"/>
  <c r="T26" i="17"/>
  <c r="N34" i="3"/>
  <c r="M31" i="16"/>
  <c r="S26" i="18"/>
  <c r="AA6" i="3"/>
  <c r="AA58" i="1"/>
  <c r="AA13" i="3"/>
  <c r="Z34" i="12"/>
  <c r="V16" i="3"/>
  <c r="U31" i="15"/>
  <c r="W34" i="3"/>
  <c r="V31" i="16"/>
  <c r="Y28" i="3"/>
  <c r="X32" i="7"/>
  <c r="AA25" i="3"/>
  <c r="Z36" i="5"/>
  <c r="P6" i="3"/>
  <c r="P58" i="1"/>
  <c r="S25" i="3"/>
  <c r="R36" i="5"/>
  <c r="X30" i="2"/>
  <c r="Y7" i="3"/>
  <c r="V24" i="3"/>
  <c r="V37" i="3" s="1"/>
  <c r="V39" i="3" s="1"/>
  <c r="U30" i="2"/>
  <c r="Z23" i="3"/>
  <c r="Z58" i="1"/>
  <c r="AA29" i="3"/>
  <c r="Z37" i="8"/>
  <c r="S29" i="3"/>
  <c r="R37" i="8"/>
  <c r="S7" i="3"/>
  <c r="R30" i="2"/>
  <c r="U31" i="3"/>
  <c r="U37" i="3" s="1"/>
  <c r="T32" i="13"/>
  <c r="N11" i="3"/>
  <c r="M32" i="7"/>
  <c r="W10" i="3"/>
  <c r="W37" i="6"/>
  <c r="Y33" i="14"/>
  <c r="Z15" i="3"/>
  <c r="U32" i="13"/>
  <c r="U32" i="7"/>
  <c r="Z8" i="3"/>
  <c r="Y36" i="5"/>
  <c r="W8" i="3"/>
  <c r="V36" i="5"/>
  <c r="Y10" i="3"/>
  <c r="Y37" i="6"/>
  <c r="Y32" i="7"/>
  <c r="Z11" i="3"/>
  <c r="V6" i="3"/>
  <c r="V58" i="1"/>
  <c r="O28" i="4"/>
  <c r="X26" i="3"/>
  <c r="W28" i="4"/>
  <c r="Y30" i="3"/>
  <c r="X34" i="12"/>
  <c r="P28" i="3"/>
  <c r="O32" i="7"/>
  <c r="P35" i="3"/>
  <c r="O26" i="17"/>
  <c r="P12" i="3"/>
  <c r="O37" i="8"/>
  <c r="S9" i="3"/>
  <c r="R28" i="4"/>
  <c r="N8" i="3"/>
  <c r="M36" i="5"/>
  <c r="N26" i="3"/>
  <c r="M28" i="4"/>
  <c r="W26" i="18"/>
  <c r="V26" i="17"/>
  <c r="O32" i="13"/>
  <c r="O30" i="2"/>
  <c r="N58" i="1"/>
  <c r="M26" i="17"/>
  <c r="N18" i="3"/>
  <c r="W34" i="12"/>
  <c r="L20" i="3"/>
  <c r="M30" i="2"/>
  <c r="M31" i="15"/>
  <c r="N32" i="13"/>
  <c r="N34" i="12"/>
  <c r="M37" i="8"/>
  <c r="N37" i="8"/>
  <c r="N28" i="4"/>
  <c r="N36" i="5"/>
  <c r="N30" i="2"/>
  <c r="O58" i="1"/>
  <c r="P32" i="13"/>
  <c r="Q37" i="6"/>
  <c r="Q58" i="1"/>
  <c r="R26" i="17"/>
  <c r="N26" i="17"/>
  <c r="W18" i="3"/>
  <c r="Q18" i="3"/>
  <c r="U26" i="17"/>
  <c r="W26" i="17"/>
  <c r="S26" i="17"/>
  <c r="W31" i="16"/>
  <c r="N31" i="16"/>
  <c r="O31" i="16"/>
  <c r="T31" i="16"/>
  <c r="X31" i="16"/>
  <c r="S31" i="16"/>
  <c r="V17" i="3"/>
  <c r="Q31" i="16"/>
  <c r="P31" i="16"/>
  <c r="V31" i="15"/>
  <c r="Q31" i="15"/>
  <c r="T31" i="15"/>
  <c r="N31" i="15"/>
  <c r="P31" i="15"/>
  <c r="U33" i="14"/>
  <c r="Z33" i="14"/>
  <c r="W33" i="14"/>
  <c r="X33" i="14"/>
  <c r="V33" i="14"/>
  <c r="Q33" i="14"/>
  <c r="Z32" i="13"/>
  <c r="V32" i="13"/>
  <c r="Y32" i="13"/>
  <c r="M32" i="13"/>
  <c r="U34" i="12"/>
  <c r="O34" i="12"/>
  <c r="O37" i="3"/>
  <c r="R20" i="3"/>
  <c r="O20" i="3"/>
  <c r="L39" i="3" l="1"/>
  <c r="T20" i="3"/>
  <c r="T39" i="3" s="1"/>
  <c r="AA16" i="3"/>
  <c r="AA20" i="3" s="1"/>
  <c r="M39" i="3"/>
  <c r="AA37" i="3"/>
  <c r="AA39" i="3" s="1"/>
  <c r="Z37" i="3"/>
  <c r="Z39" i="3" s="1"/>
  <c r="X20" i="3"/>
  <c r="W37" i="3"/>
  <c r="W39" i="3" s="1"/>
  <c r="Y37" i="3"/>
  <c r="Y39" i="3" s="1"/>
  <c r="W20" i="3"/>
  <c r="X37" i="3"/>
  <c r="X39" i="3" s="1"/>
  <c r="Z20" i="3"/>
  <c r="Y20" i="3"/>
  <c r="N20" i="3"/>
  <c r="P37" i="3"/>
  <c r="S20" i="3"/>
  <c r="S37" i="3"/>
  <c r="Q20" i="3"/>
  <c r="Q39" i="3" s="1"/>
  <c r="N37" i="3"/>
  <c r="P20" i="3"/>
  <c r="V20" i="3"/>
  <c r="O39" i="3"/>
  <c r="U39" i="3"/>
  <c r="R39" i="3"/>
  <c r="S39" i="3" l="1"/>
  <c r="P39" i="3"/>
  <c r="N39" i="3"/>
</calcChain>
</file>

<file path=xl/sharedStrings.xml><?xml version="1.0" encoding="utf-8"?>
<sst xmlns="http://schemas.openxmlformats.org/spreadsheetml/2006/main" count="513" uniqueCount="286">
  <si>
    <t>REVENUE</t>
  </si>
  <si>
    <t xml:space="preserve">   TOTAL REVENUE</t>
  </si>
  <si>
    <t>EXPENSES</t>
  </si>
  <si>
    <t xml:space="preserve">   TOTAL EXPENSES</t>
  </si>
  <si>
    <t>TOTAL REVENUE OVER EXPENSES</t>
  </si>
  <si>
    <t>Account No.</t>
  </si>
  <si>
    <t>Administrative</t>
  </si>
  <si>
    <t xml:space="preserve"> </t>
  </si>
  <si>
    <t>6180-000</t>
  </si>
  <si>
    <t>Event Insurance</t>
  </si>
  <si>
    <t>2010 BUDGET</t>
  </si>
  <si>
    <t>COMBINED</t>
  </si>
  <si>
    <t>ADMINISTRATIVE</t>
  </si>
  <si>
    <t>2011 BUDGET</t>
  </si>
  <si>
    <t>OHIO CHAPTER ISA</t>
  </si>
  <si>
    <t>Bookstore Income</t>
  </si>
  <si>
    <t>Donor Income</t>
  </si>
  <si>
    <t>Interest Income - General</t>
  </si>
  <si>
    <t>Supplies</t>
  </si>
  <si>
    <t>Telephone</t>
  </si>
  <si>
    <t>Postage</t>
  </si>
  <si>
    <t>Management Fees</t>
  </si>
  <si>
    <t>Printing</t>
  </si>
  <si>
    <t>Mileage &amp; Parking Reimbursement</t>
  </si>
  <si>
    <t>Meals &amp; Entertainment</t>
  </si>
  <si>
    <t>Prizes &amp; Awards</t>
  </si>
  <si>
    <t>Website</t>
  </si>
  <si>
    <t>Corporate Insurance</t>
  </si>
  <si>
    <t>Filing Fees</t>
  </si>
  <si>
    <t>Accounting</t>
  </si>
  <si>
    <t>Legal</t>
  </si>
  <si>
    <t>Bank/CC Fees</t>
  </si>
  <si>
    <t>Depreciation</t>
  </si>
  <si>
    <t>MEMBERSHIP</t>
  </si>
  <si>
    <t>Chapter Dues</t>
  </si>
  <si>
    <t>Event Facility Rental</t>
  </si>
  <si>
    <t>Speaker Fees</t>
  </si>
  <si>
    <t>Hotel</t>
  </si>
  <si>
    <t>Travel &amp; Lodging</t>
  </si>
  <si>
    <t>Advertising Income</t>
  </si>
  <si>
    <t>OTCC</t>
  </si>
  <si>
    <t>Registration Income</t>
  </si>
  <si>
    <t>Sponsorship Income</t>
  </si>
  <si>
    <t>Exhibitor Income</t>
  </si>
  <si>
    <t>AV &amp; Other Equipment Rental</t>
  </si>
  <si>
    <t>Trade Show Costs</t>
  </si>
  <si>
    <t>Re-Certification Income</t>
  </si>
  <si>
    <t>Original Certification Income</t>
  </si>
  <si>
    <t>Other Fundraising Income</t>
  </si>
  <si>
    <t>CLAY PIGEON</t>
  </si>
  <si>
    <t>SCHOLARSHIP</t>
  </si>
  <si>
    <t>Scholarship/Awards Granted</t>
  </si>
  <si>
    <t>GOLF OUTING</t>
  </si>
  <si>
    <t>Tree Fund Contribution</t>
  </si>
  <si>
    <t>BUCKEYE ARBORIST</t>
  </si>
  <si>
    <t>Membership</t>
  </si>
  <si>
    <t>Buckeye Arborist</t>
  </si>
  <si>
    <t>Arborist Certification</t>
  </si>
  <si>
    <t>Clay Pigeon</t>
  </si>
  <si>
    <t>Scholarship</t>
  </si>
  <si>
    <t>Golf Outing</t>
  </si>
  <si>
    <t>Board</t>
  </si>
  <si>
    <t>Other Education</t>
  </si>
  <si>
    <t>2009      Actual as of 09/30/2010</t>
  </si>
  <si>
    <t>4200-015</t>
  </si>
  <si>
    <t>4260-015</t>
  </si>
  <si>
    <t>6030-015</t>
  </si>
  <si>
    <t>6060-015</t>
  </si>
  <si>
    <t>6080-015</t>
  </si>
  <si>
    <t>6150-015</t>
  </si>
  <si>
    <t>6192-015</t>
  </si>
  <si>
    <t>8110-015</t>
  </si>
  <si>
    <t>6000-014</t>
  </si>
  <si>
    <t>8011-014</t>
  </si>
  <si>
    <t>6080-014</t>
  </si>
  <si>
    <t>4200-013</t>
  </si>
  <si>
    <t>4250-013</t>
  </si>
  <si>
    <t>4260-013</t>
  </si>
  <si>
    <t>6030-013</t>
  </si>
  <si>
    <t>6050-013</t>
  </si>
  <si>
    <t>6060-013</t>
  </si>
  <si>
    <t>6080-013</t>
  </si>
  <si>
    <t>6120-013</t>
  </si>
  <si>
    <t>6150-013</t>
  </si>
  <si>
    <t>6192-013</t>
  </si>
  <si>
    <t>6030-012</t>
  </si>
  <si>
    <t>6120-012</t>
  </si>
  <si>
    <t>6030-011</t>
  </si>
  <si>
    <t>6050-011</t>
  </si>
  <si>
    <t>6060-011</t>
  </si>
  <si>
    <t>6080-011</t>
  </si>
  <si>
    <t>6120-011</t>
  </si>
  <si>
    <t>4200-007</t>
  </si>
  <si>
    <t>4260-007</t>
  </si>
  <si>
    <t>6030-007</t>
  </si>
  <si>
    <t>6060-007</t>
  </si>
  <si>
    <t>6080-007</t>
  </si>
  <si>
    <t>6115-007</t>
  </si>
  <si>
    <t>6118-007</t>
  </si>
  <si>
    <t>6120-007</t>
  </si>
  <si>
    <t>6150-007</t>
  </si>
  <si>
    <t>6192-007</t>
  </si>
  <si>
    <t>4051-006</t>
  </si>
  <si>
    <t>4052-006</t>
  </si>
  <si>
    <t>4200-005</t>
  </si>
  <si>
    <t>4260-005</t>
  </si>
  <si>
    <t>4275-005</t>
  </si>
  <si>
    <t>6030-005</t>
  </si>
  <si>
    <t>6050-005</t>
  </si>
  <si>
    <t>6060-005</t>
  </si>
  <si>
    <t>6070-005</t>
  </si>
  <si>
    <t>6080-005</t>
  </si>
  <si>
    <t>6090-005</t>
  </si>
  <si>
    <t>6100-005</t>
  </si>
  <si>
    <t>6118-005</t>
  </si>
  <si>
    <t>6120-005</t>
  </si>
  <si>
    <t>6150-005</t>
  </si>
  <si>
    <t>4075-004</t>
  </si>
  <si>
    <t>6050-004</t>
  </si>
  <si>
    <t>6080-004</t>
  </si>
  <si>
    <t>6080-003</t>
  </si>
  <si>
    <t>6115-003</t>
  </si>
  <si>
    <t>6118-003</t>
  </si>
  <si>
    <t>6120-003</t>
  </si>
  <si>
    <t>6170-003</t>
  </si>
  <si>
    <t>4000-002</t>
  </si>
  <si>
    <t>6050-002</t>
  </si>
  <si>
    <t>6080-002</t>
  </si>
  <si>
    <t>4100-000</t>
  </si>
  <si>
    <t>8005-000</t>
  </si>
  <si>
    <t>6030-000</t>
  </si>
  <si>
    <t>6050-000</t>
  </si>
  <si>
    <t>6055-000</t>
  </si>
  <si>
    <t>6080-000</t>
  </si>
  <si>
    <t>6191-000</t>
  </si>
  <si>
    <t>7010-000</t>
  </si>
  <si>
    <t>7030-000</t>
  </si>
  <si>
    <t>7035-000</t>
  </si>
  <si>
    <t>7052-000</t>
  </si>
  <si>
    <t>6117-015</t>
  </si>
  <si>
    <t>Investment Income</t>
  </si>
  <si>
    <t>Unrealized Gain/Loss</t>
  </si>
  <si>
    <t>8025-000</t>
  </si>
  <si>
    <t>2012-2013 Budget</t>
  </si>
  <si>
    <t>4200-012</t>
  </si>
  <si>
    <t>4200-011</t>
  </si>
  <si>
    <t>Board Retreat</t>
  </si>
  <si>
    <t>6119-003</t>
  </si>
  <si>
    <t>2013-2014 Budget</t>
  </si>
  <si>
    <t>8035-000</t>
  </si>
  <si>
    <t>6116-005</t>
  </si>
  <si>
    <t>6192-012</t>
  </si>
  <si>
    <t>6118-013</t>
  </si>
  <si>
    <t>Facility Rental &amp; Meals</t>
  </si>
  <si>
    <t>Investment Fees</t>
  </si>
  <si>
    <t>Interest Income - Scholarship MMKT</t>
  </si>
  <si>
    <t>Silent Auction Expense</t>
  </si>
  <si>
    <t>TREE Fund Contribution</t>
  </si>
  <si>
    <t>ISA Annual Conference (August)</t>
  </si>
  <si>
    <t>Sponsorships</t>
  </si>
  <si>
    <t>6121-003</t>
  </si>
  <si>
    <t>ISA Leadership Conference (October)</t>
  </si>
  <si>
    <t>Team Ohio</t>
  </si>
  <si>
    <t>7205-000</t>
  </si>
  <si>
    <t>TREE Fund</t>
  </si>
  <si>
    <t>8040-000</t>
  </si>
  <si>
    <t>Realized Gain/Loss (CPA Use Only)</t>
  </si>
  <si>
    <t>2014-2015 Budget</t>
  </si>
  <si>
    <t>Income From Cancellation</t>
  </si>
  <si>
    <t>6130-011</t>
  </si>
  <si>
    <t>4205-012</t>
  </si>
  <si>
    <t>6125-012</t>
  </si>
  <si>
    <t>4998-016</t>
  </si>
  <si>
    <t>8110-016</t>
  </si>
  <si>
    <t>2011-12 Actual as of 8/31/2012</t>
  </si>
  <si>
    <t>2010-11 Actual as of 09/30/2011</t>
  </si>
  <si>
    <t xml:space="preserve">Travel &amp; Lodging </t>
  </si>
  <si>
    <t>6118-011</t>
  </si>
  <si>
    <t>2015-2016 Budget</t>
  </si>
  <si>
    <t>CERT PREP COURSES</t>
  </si>
  <si>
    <t>Specialist Prep Course</t>
  </si>
  <si>
    <t>Scholarship Donations</t>
  </si>
  <si>
    <t>4380-014</t>
  </si>
  <si>
    <t>Taxes</t>
  </si>
  <si>
    <t>2013-2014 Actual as of 9/30/14</t>
  </si>
  <si>
    <t>2012-2013 Actual as of 9/30/2013</t>
  </si>
  <si>
    <t>OHIO TCC</t>
  </si>
  <si>
    <t>OTCC (OHIO TREE CARE CONFERENCE)</t>
  </si>
  <si>
    <t>2016-2017 Budget</t>
  </si>
  <si>
    <t>Interest Income - Scholarship</t>
  </si>
  <si>
    <t>Miscellaneous</t>
  </si>
  <si>
    <t>4300-000</t>
  </si>
  <si>
    <t>Cash Bank</t>
  </si>
  <si>
    <t>4210-012</t>
  </si>
  <si>
    <t>6060-016</t>
  </si>
  <si>
    <t>-</t>
  </si>
  <si>
    <t>4215-011</t>
  </si>
  <si>
    <t>ISA Online Education</t>
  </si>
  <si>
    <t>2015-2016 Actual as of 8/31/16</t>
  </si>
  <si>
    <t>Trade Show</t>
  </si>
  <si>
    <t>6100-017</t>
  </si>
  <si>
    <t>Registration</t>
  </si>
  <si>
    <t>4200-017</t>
  </si>
  <si>
    <t>2018 ISA Local Planning</t>
  </si>
  <si>
    <t>ARBORIST CERTIFICATION</t>
  </si>
  <si>
    <t>Ohio TCC</t>
  </si>
  <si>
    <t>Cert Prep Courses</t>
  </si>
  <si>
    <t>OTHER EDUCATION</t>
  </si>
  <si>
    <t xml:space="preserve"> 2018 ISA Local Planning</t>
  </si>
  <si>
    <t>2017-2018 Budget</t>
  </si>
  <si>
    <t>2016-2017 Actual as of 6/30/17</t>
  </si>
  <si>
    <t>2014-2015 Actual as of 9/30/15</t>
  </si>
  <si>
    <t>2015-2016 Actual as of 9/30/16</t>
  </si>
  <si>
    <t>Management Transfer Expense</t>
  </si>
  <si>
    <t>Storage</t>
  </si>
  <si>
    <t>6090-011</t>
  </si>
  <si>
    <t>Fundraising</t>
  </si>
  <si>
    <t>7215-014</t>
  </si>
  <si>
    <t>6116-017</t>
  </si>
  <si>
    <t>6121-017</t>
  </si>
  <si>
    <t>6120-017</t>
  </si>
  <si>
    <t>4998-014</t>
  </si>
  <si>
    <t>2018-2019 Budget</t>
  </si>
  <si>
    <t>2016-2017 Actual as of 9/30/17</t>
  </si>
  <si>
    <t>4200-016</t>
  </si>
  <si>
    <t xml:space="preserve">TRAQ </t>
  </si>
  <si>
    <t>Marketing</t>
  </si>
  <si>
    <t>2019-2020 Budget</t>
  </si>
  <si>
    <t>4215-012</t>
  </si>
  <si>
    <t>6095-002</t>
  </si>
  <si>
    <t>License Plate</t>
  </si>
  <si>
    <t>4305-000</t>
  </si>
  <si>
    <t>N/A</t>
  </si>
  <si>
    <t>BOARD &amp; COMMITTEES</t>
  </si>
  <si>
    <t>KIRTLAND</t>
  </si>
  <si>
    <t>CINCINNATI</t>
  </si>
  <si>
    <t>COLUMBUS</t>
  </si>
  <si>
    <t>DAYTON</t>
  </si>
  <si>
    <t>SANDUSKY</t>
  </si>
  <si>
    <t>TPAQ</t>
  </si>
  <si>
    <t>TRAQ</t>
  </si>
  <si>
    <t>2020-2021 Budget</t>
  </si>
  <si>
    <t>Dues &amp; Subscriptions</t>
  </si>
  <si>
    <t>7040-000</t>
  </si>
  <si>
    <t>Cancellations</t>
  </si>
  <si>
    <t>4995-012</t>
  </si>
  <si>
    <t>Specialist Prep Expense</t>
  </si>
  <si>
    <t>6130-012</t>
  </si>
  <si>
    <t>ISA Leadership Conference</t>
  </si>
  <si>
    <t>6170-013</t>
  </si>
  <si>
    <t>4260-014</t>
  </si>
  <si>
    <t>2018-2019 Actual as of 9/31/19</t>
  </si>
  <si>
    <t>2017-2018 Actual as of 9/30/18</t>
  </si>
  <si>
    <t>6116-007</t>
  </si>
  <si>
    <t>CANCELLED</t>
  </si>
  <si>
    <t>Appraisal Guide, History Book, OHLO books</t>
  </si>
  <si>
    <t>OHLO Books</t>
  </si>
  <si>
    <t>Zoom $55/mo</t>
  </si>
  <si>
    <t>Chapter Booth Copies</t>
  </si>
  <si>
    <t>Brochures, Study Guides</t>
  </si>
  <si>
    <t>2021-2022 Budget</t>
  </si>
  <si>
    <t>2020-2021 Actual as of 8/31/21</t>
  </si>
  <si>
    <t>2019-2020 Actual as of 9/30/20</t>
  </si>
  <si>
    <t>$7203/mo</t>
  </si>
  <si>
    <t>Max $1500 per rider</t>
  </si>
  <si>
    <t>Social Media + Radio Ads</t>
  </si>
  <si>
    <t>VIRTUAL</t>
  </si>
  <si>
    <t>Score Sheets</t>
  </si>
  <si>
    <t>ITCC</t>
  </si>
  <si>
    <t>Utility Odd Years/Muni Even Years</t>
  </si>
  <si>
    <t>Rule Books, Shirts (2021 Ahlum purchased)</t>
  </si>
  <si>
    <t>09/2022  Sweden-2 pp; Flight $2000pp; hotel $200/night 3 nights)</t>
  </si>
  <si>
    <t>1 person - Headtech or Butcher</t>
  </si>
  <si>
    <t>2022 - 2023 BUDGET</t>
  </si>
  <si>
    <t>2022-2023 Budget</t>
  </si>
  <si>
    <t>2021-2022 Actual as of 8/31/22</t>
  </si>
  <si>
    <t>8011-000</t>
  </si>
  <si>
    <t>6116-011</t>
  </si>
  <si>
    <t>Sue TCIA 10/22 PLUS 08/2023 Albq. NM-Pres/COR Flight $600pp; hotel $180/night; F&amp;B $120/day (5 nights) $2100/pp</t>
  </si>
  <si>
    <t>2 board members &amp; ED travel minus ISA reimbursement $400</t>
  </si>
  <si>
    <t>Staff Travel  &amp; Parking</t>
  </si>
  <si>
    <t>CLEVELAND</t>
  </si>
  <si>
    <t>TTT non-mbr, 1st aid, safety, etc.</t>
  </si>
  <si>
    <t>Amazon Smile, Networking4Good, LIG Insurance, CC Rewards</t>
  </si>
  <si>
    <t>Dues Increase to $50 Effective 1/1/2023</t>
  </si>
  <si>
    <t>10/03/2022 Approved by BoD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</si>
</sst>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"/>
    <numFmt numFmtId="165" formatCode="_(&quot;$&quot;* #,##0_);_(&quot;$&quot;* \(#,##0\);_(&quot;$&quot;* &quot;-&quot;??_);_(@_)"/>
  </numFmts>
  <fonts count="5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b/>
      <sz val="12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b/>
      <sz val="12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8"/>
      <color theme="0" tint="-0.34998626667073579"/>
      <name val="Arial"/>
      <family val="2"/>
    </font>
    <font>
      <b/>
      <sz val="12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b/>
      <sz val="10"/>
      <color theme="0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theme="0" tint="-0.34998626667073579"/>
      <name val="Arial"/>
      <family val="2"/>
    </font>
    <font>
      <b/>
      <strike/>
      <sz val="12"/>
      <color rgb="FFFF0000"/>
      <name val="Arial"/>
      <family val="2"/>
    </font>
    <font>
      <sz val="12"/>
      <color rgb="FFFF0000"/>
      <name val="Arial"/>
      <family val="2"/>
    </font>
    <font>
      <sz val="12"/>
      <color theme="0" tint="-0.499984740745262"/>
      <name val="Arial"/>
      <family val="2"/>
    </font>
    <font>
      <sz val="12"/>
      <color theme="0" tint="-0.34998626667073579"/>
      <name val="Arial"/>
      <family val="2"/>
    </font>
    <font>
      <sz val="12"/>
      <color indexed="9"/>
      <name val="Arial"/>
      <family val="2"/>
    </font>
    <font>
      <strike/>
      <sz val="12"/>
      <color rgb="FFFF0000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color rgb="FFFF0000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2"/>
      <name val="Arial"/>
      <family val="2"/>
    </font>
    <font>
      <b/>
      <sz val="12"/>
      <color theme="0" tint="-0.499984740745262"/>
      <name val="Arial"/>
      <family val="2"/>
    </font>
    <font>
      <sz val="12"/>
      <color theme="0" tint="-0.499984740745262"/>
      <name val="Arial"/>
      <family val="2"/>
    </font>
    <font>
      <sz val="10"/>
      <color theme="0" tint="-0.499984740745262"/>
      <name val="Arial"/>
      <family val="2"/>
    </font>
    <font>
      <b/>
      <sz val="12"/>
      <color theme="0" tint="-0.34998626667073579"/>
      <name val="Arial"/>
      <family val="2"/>
    </font>
    <font>
      <sz val="12"/>
      <color theme="0" tint="-0.34998626667073579"/>
      <name val="Arial"/>
      <family val="2"/>
    </font>
    <font>
      <sz val="10"/>
      <color theme="0" tint="-0.34998626667073579"/>
      <name val="Arial"/>
      <family val="2"/>
    </font>
    <font>
      <i/>
      <sz val="12"/>
      <color theme="1"/>
      <name val="Arial"/>
      <family val="2"/>
    </font>
    <font>
      <b/>
      <sz val="12"/>
      <color theme="0" tint="-0.249977111117893"/>
      <name val="Arial"/>
      <family val="2"/>
    </font>
    <font>
      <sz val="12"/>
      <color theme="0" tint="-0.249977111117893"/>
      <name val="Arial"/>
      <family val="2"/>
    </font>
    <font>
      <sz val="10"/>
      <color theme="0" tint="-0.249977111117893"/>
      <name val="Arial"/>
      <family val="2"/>
    </font>
    <font>
      <i/>
      <sz val="12"/>
      <color theme="0" tint="-0.249977111117893"/>
      <name val="Arial"/>
      <family val="2"/>
    </font>
    <font>
      <b/>
      <i/>
      <sz val="12"/>
      <color theme="0" tint="-0.249977111117893"/>
      <name val="Arial"/>
      <family val="2"/>
    </font>
    <font>
      <i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8"/>
        <bgColor indexed="32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32"/>
      </patternFill>
    </fill>
    <fill>
      <patternFill patternType="solid">
        <fgColor theme="0"/>
        <bgColor indexed="3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52">
    <xf numFmtId="0" fontId="0" fillId="0" borderId="0" xfId="0"/>
    <xf numFmtId="0" fontId="3" fillId="2" borderId="0" xfId="0" applyFont="1" applyFill="1" applyAlignment="1">
      <alignment horizontal="center"/>
    </xf>
    <xf numFmtId="0" fontId="4" fillId="0" borderId="0" xfId="0" applyFont="1"/>
    <xf numFmtId="0" fontId="4" fillId="0" borderId="0" xfId="0" quotePrefix="1" applyFont="1"/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3" fillId="2" borderId="0" xfId="0" applyFont="1" applyFill="1"/>
    <xf numFmtId="39" fontId="4" fillId="0" borderId="2" xfId="0" applyNumberFormat="1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2" fontId="4" fillId="0" borderId="1" xfId="0" applyNumberFormat="1" applyFont="1" applyBorder="1"/>
    <xf numFmtId="0" fontId="4" fillId="3" borderId="1" xfId="0" applyFont="1" applyFill="1" applyBorder="1" applyAlignment="1">
      <alignment horizontal="center"/>
    </xf>
    <xf numFmtId="0" fontId="3" fillId="2" borderId="5" xfId="0" applyFont="1" applyFill="1" applyBorder="1"/>
    <xf numFmtId="0" fontId="4" fillId="3" borderId="6" xfId="0" applyFont="1" applyFill="1" applyBorder="1" applyAlignment="1">
      <alignment horizontal="center"/>
    </xf>
    <xf numFmtId="0" fontId="3" fillId="2" borderId="7" xfId="0" applyFont="1" applyFill="1" applyBorder="1"/>
    <xf numFmtId="0" fontId="4" fillId="3" borderId="8" xfId="0" applyFont="1" applyFill="1" applyBorder="1" applyAlignment="1">
      <alignment horizontal="center"/>
    </xf>
    <xf numFmtId="39" fontId="4" fillId="0" borderId="0" xfId="0" applyNumberFormat="1" applyFont="1"/>
    <xf numFmtId="39" fontId="4" fillId="0" borderId="9" xfId="0" applyNumberFormat="1" applyFont="1" applyBorder="1"/>
    <xf numFmtId="39" fontId="4" fillId="0" borderId="1" xfId="0" applyNumberFormat="1" applyFont="1" applyBorder="1"/>
    <xf numFmtId="0" fontId="3" fillId="2" borderId="4" xfId="0" applyFont="1" applyFill="1" applyBorder="1"/>
    <xf numFmtId="0" fontId="3" fillId="2" borderId="9" xfId="0" applyFont="1" applyFill="1" applyBorder="1"/>
    <xf numFmtId="0" fontId="4" fillId="3" borderId="6" xfId="0" applyFont="1" applyFill="1" applyBorder="1"/>
    <xf numFmtId="0" fontId="4" fillId="3" borderId="8" xfId="0" applyFont="1" applyFill="1" applyBorder="1"/>
    <xf numFmtId="42" fontId="4" fillId="4" borderId="1" xfId="0" applyNumberFormat="1" applyFont="1" applyFill="1" applyBorder="1"/>
    <xf numFmtId="37" fontId="4" fillId="0" borderId="1" xfId="0" applyNumberFormat="1" applyFont="1" applyBorder="1" applyAlignment="1">
      <alignment horizontal="right"/>
    </xf>
    <xf numFmtId="42" fontId="4" fillId="0" borderId="1" xfId="0" applyNumberFormat="1" applyFont="1" applyBorder="1" applyAlignment="1">
      <alignment horizontal="right"/>
    </xf>
    <xf numFmtId="0" fontId="3" fillId="0" borderId="1" xfId="0" applyFont="1" applyBorder="1"/>
    <xf numFmtId="165" fontId="4" fillId="0" borderId="9" xfId="1" applyNumberFormat="1" applyFont="1" applyBorder="1"/>
    <xf numFmtId="165" fontId="4" fillId="0" borderId="1" xfId="1" applyNumberFormat="1" applyFont="1" applyBorder="1"/>
    <xf numFmtId="41" fontId="4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center"/>
    </xf>
    <xf numFmtId="0" fontId="4" fillId="3" borderId="1" xfId="0" applyFont="1" applyFill="1" applyBorder="1"/>
    <xf numFmtId="41" fontId="4" fillId="0" borderId="1" xfId="0" applyNumberFormat="1" applyFont="1" applyBorder="1" applyAlignment="1">
      <alignment horizontal="right"/>
    </xf>
    <xf numFmtId="41" fontId="4" fillId="0" borderId="8" xfId="0" applyNumberFormat="1" applyFont="1" applyBorder="1" applyAlignment="1">
      <alignment horizontal="right"/>
    </xf>
    <xf numFmtId="41" fontId="4" fillId="0" borderId="4" xfId="0" applyNumberFormat="1" applyFont="1" applyBorder="1" applyAlignment="1">
      <alignment horizontal="center"/>
    </xf>
    <xf numFmtId="41" fontId="4" fillId="0" borderId="1" xfId="0" applyNumberFormat="1" applyFont="1" applyBorder="1"/>
    <xf numFmtId="0" fontId="3" fillId="5" borderId="0" xfId="0" applyFont="1" applyFill="1"/>
    <xf numFmtId="0" fontId="3" fillId="5" borderId="0" xfId="0" applyFont="1" applyFill="1" applyAlignment="1">
      <alignment horizontal="center"/>
    </xf>
    <xf numFmtId="0" fontId="3" fillId="5" borderId="7" xfId="0" applyFont="1" applyFill="1" applyBorder="1"/>
    <xf numFmtId="41" fontId="4" fillId="0" borderId="8" xfId="0" applyNumberFormat="1" applyFont="1" applyBorder="1"/>
    <xf numFmtId="0" fontId="4" fillId="6" borderId="0" xfId="0" applyFont="1" applyFill="1" applyAlignment="1">
      <alignment horizontal="center"/>
    </xf>
    <xf numFmtId="41" fontId="4" fillId="0" borderId="4" xfId="0" applyNumberFormat="1" applyFont="1" applyBorder="1"/>
    <xf numFmtId="39" fontId="11" fillId="0" borderId="2" xfId="0" applyNumberFormat="1" applyFont="1" applyBorder="1"/>
    <xf numFmtId="0" fontId="11" fillId="0" borderId="8" xfId="0" applyFont="1" applyBorder="1" applyAlignment="1">
      <alignment horizontal="center"/>
    </xf>
    <xf numFmtId="41" fontId="11" fillId="0" borderId="8" xfId="0" applyNumberFormat="1" applyFont="1" applyBorder="1"/>
    <xf numFmtId="41" fontId="11" fillId="0" borderId="8" xfId="0" applyNumberFormat="1" applyFont="1" applyBorder="1" applyAlignment="1">
      <alignment horizontal="right"/>
    </xf>
    <xf numFmtId="0" fontId="11" fillId="0" borderId="0" xfId="0" applyFont="1"/>
    <xf numFmtId="0" fontId="11" fillId="0" borderId="1" xfId="0" applyFont="1" applyBorder="1" applyAlignment="1">
      <alignment horizontal="center"/>
    </xf>
    <xf numFmtId="41" fontId="11" fillId="0" borderId="1" xfId="0" applyNumberFormat="1" applyFont="1" applyBorder="1"/>
    <xf numFmtId="41" fontId="11" fillId="0" borderId="1" xfId="0" applyNumberFormat="1" applyFont="1" applyBorder="1" applyAlignment="1">
      <alignment horizontal="right"/>
    </xf>
    <xf numFmtId="0" fontId="11" fillId="0" borderId="7" xfId="0" applyFont="1" applyBorder="1"/>
    <xf numFmtId="0" fontId="12" fillId="0" borderId="0" xfId="0" applyFont="1"/>
    <xf numFmtId="41" fontId="11" fillId="0" borderId="1" xfId="0" applyNumberFormat="1" applyFont="1" applyBorder="1" applyAlignment="1">
      <alignment horizontal="center"/>
    </xf>
    <xf numFmtId="39" fontId="13" fillId="0" borderId="2" xfId="0" applyNumberFormat="1" applyFont="1" applyBorder="1"/>
    <xf numFmtId="0" fontId="13" fillId="0" borderId="1" xfId="0" applyFont="1" applyBorder="1" applyAlignment="1">
      <alignment horizontal="center"/>
    </xf>
    <xf numFmtId="41" fontId="13" fillId="0" borderId="1" xfId="0" applyNumberFormat="1" applyFont="1" applyBorder="1"/>
    <xf numFmtId="41" fontId="13" fillId="0" borderId="1" xfId="0" applyNumberFormat="1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41" fontId="13" fillId="0" borderId="1" xfId="0" applyNumberFormat="1" applyFont="1" applyBorder="1" applyAlignment="1">
      <alignment horizontal="center"/>
    </xf>
    <xf numFmtId="0" fontId="17" fillId="0" borderId="0" xfId="0" applyFont="1"/>
    <xf numFmtId="0" fontId="19" fillId="0" borderId="0" xfId="0" applyFont="1"/>
    <xf numFmtId="165" fontId="4" fillId="0" borderId="4" xfId="1" applyNumberFormat="1" applyFont="1" applyBorder="1"/>
    <xf numFmtId="0" fontId="8" fillId="0" borderId="0" xfId="0" applyFont="1"/>
    <xf numFmtId="0" fontId="4" fillId="0" borderId="2" xfId="0" applyFont="1" applyBorder="1" applyAlignment="1">
      <alignment horizontal="center"/>
    </xf>
    <xf numFmtId="3" fontId="4" fillId="0" borderId="0" xfId="0" applyNumberFormat="1" applyFont="1"/>
    <xf numFmtId="3" fontId="17" fillId="0" borderId="0" xfId="0" applyNumberFormat="1" applyFont="1"/>
    <xf numFmtId="3" fontId="4" fillId="0" borderId="1" xfId="0" applyNumberFormat="1" applyFont="1" applyBorder="1" applyAlignment="1">
      <alignment horizontal="center" wrapText="1"/>
    </xf>
    <xf numFmtId="3" fontId="3" fillId="0" borderId="0" xfId="0" applyNumberFormat="1" applyFont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11" fillId="0" borderId="1" xfId="0" applyNumberFormat="1" applyFont="1" applyBorder="1" applyAlignment="1">
      <alignment horizontal="center"/>
    </xf>
    <xf numFmtId="3" fontId="4" fillId="0" borderId="3" xfId="0" applyNumberFormat="1" applyFont="1" applyBorder="1"/>
    <xf numFmtId="3" fontId="4" fillId="0" borderId="4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right"/>
    </xf>
    <xf numFmtId="3" fontId="11" fillId="0" borderId="8" xfId="0" applyNumberFormat="1" applyFont="1" applyBorder="1" applyAlignment="1">
      <alignment horizontal="right"/>
    </xf>
    <xf numFmtId="3" fontId="11" fillId="0" borderId="1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6" fillId="0" borderId="0" xfId="0" applyNumberFormat="1" applyFont="1" applyAlignment="1">
      <alignment horizontal="right"/>
    </xf>
    <xf numFmtId="3" fontId="4" fillId="0" borderId="0" xfId="0" applyNumberFormat="1" applyFont="1" applyAlignment="1">
      <alignment wrapText="1"/>
    </xf>
    <xf numFmtId="3" fontId="17" fillId="0" borderId="0" xfId="0" applyNumberFormat="1" applyFont="1" applyAlignment="1">
      <alignment wrapText="1"/>
    </xf>
    <xf numFmtId="3" fontId="4" fillId="0" borderId="1" xfId="0" applyNumberFormat="1" applyFont="1" applyBorder="1" applyAlignment="1">
      <alignment horizontal="center" vertical="center" wrapText="1"/>
    </xf>
    <xf numFmtId="39" fontId="23" fillId="0" borderId="2" xfId="0" applyNumberFormat="1" applyFont="1" applyBorder="1"/>
    <xf numFmtId="0" fontId="23" fillId="0" borderId="1" xfId="0" applyFont="1" applyBorder="1" applyAlignment="1">
      <alignment horizontal="center"/>
    </xf>
    <xf numFmtId="41" fontId="23" fillId="0" borderId="1" xfId="0" applyNumberFormat="1" applyFont="1" applyBorder="1" applyAlignment="1">
      <alignment horizontal="right"/>
    </xf>
    <xf numFmtId="0" fontId="23" fillId="0" borderId="0" xfId="0" applyFont="1"/>
    <xf numFmtId="3" fontId="17" fillId="0" borderId="0" xfId="0" applyNumberFormat="1" applyFont="1" applyAlignment="1">
      <alignment horizontal="right"/>
    </xf>
    <xf numFmtId="3" fontId="4" fillId="0" borderId="1" xfId="0" applyNumberFormat="1" applyFont="1" applyBorder="1"/>
    <xf numFmtId="3" fontId="11" fillId="0" borderId="8" xfId="0" applyNumberFormat="1" applyFont="1" applyBorder="1" applyAlignment="1">
      <alignment horizontal="center"/>
    </xf>
    <xf numFmtId="3" fontId="27" fillId="0" borderId="1" xfId="0" applyNumberFormat="1" applyFont="1" applyBorder="1" applyAlignment="1">
      <alignment horizontal="center"/>
    </xf>
    <xf numFmtId="3" fontId="5" fillId="0" borderId="1" xfId="0" applyNumberFormat="1" applyFont="1" applyBorder="1" applyAlignment="1">
      <alignment horizontal="right"/>
    </xf>
    <xf numFmtId="41" fontId="5" fillId="0" borderId="1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"/>
    </xf>
    <xf numFmtId="41" fontId="5" fillId="0" borderId="1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right"/>
    </xf>
    <xf numFmtId="41" fontId="26" fillId="0" borderId="1" xfId="0" applyNumberFormat="1" applyFont="1" applyBorder="1" applyAlignment="1">
      <alignment horizontal="right"/>
    </xf>
    <xf numFmtId="3" fontId="28" fillId="0" borderId="1" xfId="0" applyNumberFormat="1" applyFont="1" applyBorder="1" applyAlignment="1">
      <alignment horizontal="right"/>
    </xf>
    <xf numFmtId="3" fontId="25" fillId="0" borderId="1" xfId="0" applyNumberFormat="1" applyFont="1" applyBorder="1" applyAlignment="1">
      <alignment horizontal="right"/>
    </xf>
    <xf numFmtId="41" fontId="25" fillId="0" borderId="1" xfId="0" applyNumberFormat="1" applyFont="1" applyBorder="1" applyAlignment="1">
      <alignment horizontal="right"/>
    </xf>
    <xf numFmtId="41" fontId="25" fillId="0" borderId="1" xfId="0" applyNumberFormat="1" applyFont="1" applyBorder="1" applyAlignment="1">
      <alignment horizontal="center"/>
    </xf>
    <xf numFmtId="41" fontId="2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27" fillId="0" borderId="0" xfId="0" applyNumberFormat="1" applyFont="1" applyAlignment="1">
      <alignment wrapText="1"/>
    </xf>
    <xf numFmtId="0" fontId="27" fillId="0" borderId="1" xfId="0" applyFont="1" applyBorder="1"/>
    <xf numFmtId="3" fontId="5" fillId="0" borderId="9" xfId="0" applyNumberFormat="1" applyFont="1" applyBorder="1" applyAlignment="1">
      <alignment wrapText="1"/>
    </xf>
    <xf numFmtId="165" fontId="5" fillId="0" borderId="9" xfId="1" applyNumberFormat="1" applyFont="1" applyBorder="1"/>
    <xf numFmtId="165" fontId="5" fillId="0" borderId="1" xfId="1" applyNumberFormat="1" applyFont="1" applyBorder="1"/>
    <xf numFmtId="3" fontId="5" fillId="0" borderId="1" xfId="0" applyNumberFormat="1" applyFont="1" applyBorder="1" applyAlignment="1">
      <alignment wrapText="1"/>
    </xf>
    <xf numFmtId="42" fontId="5" fillId="4" borderId="1" xfId="0" applyNumberFormat="1" applyFont="1" applyFill="1" applyBorder="1"/>
    <xf numFmtId="3" fontId="5" fillId="0" borderId="0" xfId="0" applyNumberFormat="1" applyFont="1" applyAlignment="1">
      <alignment wrapText="1"/>
    </xf>
    <xf numFmtId="39" fontId="5" fillId="0" borderId="0" xfId="0" applyNumberFormat="1" applyFont="1"/>
    <xf numFmtId="3" fontId="27" fillId="0" borderId="1" xfId="0" applyNumberFormat="1" applyFont="1" applyBorder="1" applyAlignment="1">
      <alignment wrapText="1"/>
    </xf>
    <xf numFmtId="3" fontId="5" fillId="0" borderId="2" xfId="0" applyNumberFormat="1" applyFont="1" applyBorder="1" applyAlignment="1">
      <alignment wrapText="1"/>
    </xf>
    <xf numFmtId="3" fontId="5" fillId="0" borderId="1" xfId="0" applyNumberFormat="1" applyFont="1" applyBorder="1" applyAlignment="1">
      <alignment horizontal="center"/>
    </xf>
    <xf numFmtId="41" fontId="5" fillId="0" borderId="1" xfId="0" applyNumberFormat="1" applyFont="1" applyBorder="1"/>
    <xf numFmtId="3" fontId="5" fillId="0" borderId="4" xfId="0" applyNumberFormat="1" applyFont="1" applyBorder="1" applyAlignment="1">
      <alignment horizontal="center"/>
    </xf>
    <xf numFmtId="41" fontId="5" fillId="0" borderId="4" xfId="0" applyNumberFormat="1" applyFont="1" applyBorder="1"/>
    <xf numFmtId="41" fontId="5" fillId="0" borderId="4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41" fontId="25" fillId="0" borderId="1" xfId="0" applyNumberFormat="1" applyFont="1" applyBorder="1"/>
    <xf numFmtId="3" fontId="26" fillId="0" borderId="8" xfId="0" applyNumberFormat="1" applyFont="1" applyBorder="1" applyAlignment="1">
      <alignment horizontal="center"/>
    </xf>
    <xf numFmtId="3" fontId="26" fillId="0" borderId="8" xfId="0" applyNumberFormat="1" applyFont="1" applyBorder="1" applyAlignment="1">
      <alignment horizontal="right"/>
    </xf>
    <xf numFmtId="41" fontId="26" fillId="0" borderId="8" xfId="0" applyNumberFormat="1" applyFont="1" applyBorder="1"/>
    <xf numFmtId="41" fontId="26" fillId="0" borderId="8" xfId="0" applyNumberFormat="1" applyFont="1" applyBorder="1" applyAlignment="1">
      <alignment horizontal="right"/>
    </xf>
    <xf numFmtId="41" fontId="26" fillId="0" borderId="1" xfId="0" applyNumberFormat="1" applyFont="1" applyBorder="1"/>
    <xf numFmtId="3" fontId="27" fillId="0" borderId="0" xfId="0" applyNumberFormat="1" applyFont="1" applyAlignment="1">
      <alignment horizontal="center"/>
    </xf>
    <xf numFmtId="3" fontId="5" fillId="0" borderId="4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8" xfId="0" applyNumberFormat="1" applyFont="1" applyBorder="1" applyAlignment="1">
      <alignment horizontal="right"/>
    </xf>
    <xf numFmtId="3" fontId="5" fillId="0" borderId="1" xfId="0" applyNumberFormat="1" applyFont="1" applyBorder="1"/>
    <xf numFmtId="3" fontId="5" fillId="0" borderId="0" xfId="0" applyNumberFormat="1" applyFont="1"/>
    <xf numFmtId="3" fontId="27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0" xfId="0" applyFont="1" applyAlignment="1">
      <alignment wrapText="1"/>
    </xf>
    <xf numFmtId="0" fontId="27" fillId="0" borderId="0" xfId="0" applyFont="1" applyAlignment="1">
      <alignment wrapText="1"/>
    </xf>
    <xf numFmtId="164" fontId="4" fillId="0" borderId="1" xfId="0" applyNumberFormat="1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27" fillId="0" borderId="0" xfId="0" applyNumberFormat="1" applyFont="1" applyAlignment="1">
      <alignment horizontal="right"/>
    </xf>
    <xf numFmtId="3" fontId="5" fillId="0" borderId="9" xfId="0" applyNumberFormat="1" applyFont="1" applyBorder="1" applyAlignment="1">
      <alignment horizontal="right"/>
    </xf>
    <xf numFmtId="3" fontId="5" fillId="0" borderId="1" xfId="1" applyNumberFormat="1" applyFont="1" applyFill="1" applyBorder="1" applyAlignment="1">
      <alignment wrapText="1"/>
    </xf>
    <xf numFmtId="3" fontId="27" fillId="0" borderId="1" xfId="0" applyNumberFormat="1" applyFont="1" applyBorder="1" applyAlignment="1">
      <alignment horizontal="right"/>
    </xf>
    <xf numFmtId="3" fontId="5" fillId="4" borderId="1" xfId="0" applyNumberFormat="1" applyFont="1" applyFill="1" applyBorder="1"/>
    <xf numFmtId="3" fontId="5" fillId="0" borderId="2" xfId="0" applyNumberFormat="1" applyFont="1" applyBorder="1" applyAlignment="1">
      <alignment horizontal="right"/>
    </xf>
    <xf numFmtId="3" fontId="27" fillId="0" borderId="1" xfId="0" applyNumberFormat="1" applyFont="1" applyBorder="1"/>
    <xf numFmtId="3" fontId="5" fillId="0" borderId="9" xfId="1" applyNumberFormat="1" applyFont="1" applyBorder="1"/>
    <xf numFmtId="3" fontId="5" fillId="0" borderId="1" xfId="1" applyNumberFormat="1" applyFont="1" applyBorder="1"/>
    <xf numFmtId="3" fontId="13" fillId="0" borderId="1" xfId="0" applyNumberFormat="1" applyFont="1" applyBorder="1" applyAlignment="1">
      <alignment horizontal="center"/>
    </xf>
    <xf numFmtId="3" fontId="24" fillId="0" borderId="0" xfId="0" applyNumberFormat="1" applyFont="1"/>
    <xf numFmtId="3" fontId="27" fillId="5" borderId="0" xfId="0" applyNumberFormat="1" applyFont="1" applyFill="1" applyAlignment="1">
      <alignment horizontal="center"/>
    </xf>
    <xf numFmtId="3" fontId="5" fillId="6" borderId="0" xfId="0" applyNumberFormat="1" applyFont="1" applyFill="1" applyAlignment="1">
      <alignment horizontal="center"/>
    </xf>
    <xf numFmtId="3" fontId="5" fillId="0" borderId="3" xfId="0" applyNumberFormat="1" applyFont="1" applyBorder="1"/>
    <xf numFmtId="3" fontId="5" fillId="0" borderId="8" xfId="0" applyNumberFormat="1" applyFont="1" applyBorder="1"/>
    <xf numFmtId="3" fontId="5" fillId="0" borderId="0" xfId="1" applyNumberFormat="1" applyFont="1" applyBorder="1"/>
    <xf numFmtId="3" fontId="5" fillId="0" borderId="1" xfId="1" applyNumberFormat="1" applyFont="1" applyFill="1" applyBorder="1" applyAlignment="1">
      <alignment horizontal="right"/>
    </xf>
    <xf numFmtId="41" fontId="4" fillId="0" borderId="0" xfId="0" applyNumberFormat="1" applyFont="1"/>
    <xf numFmtId="41" fontId="17" fillId="0" borderId="0" xfId="0" applyNumberFormat="1" applyFont="1"/>
    <xf numFmtId="41" fontId="4" fillId="0" borderId="1" xfId="0" applyNumberFormat="1" applyFont="1" applyBorder="1" applyAlignment="1">
      <alignment horizontal="center" vertical="center" wrapText="1"/>
    </xf>
    <xf numFmtId="41" fontId="4" fillId="0" borderId="1" xfId="0" applyNumberFormat="1" applyFont="1" applyBorder="1" applyAlignment="1">
      <alignment horizontal="center" wrapText="1"/>
    </xf>
    <xf numFmtId="41" fontId="3" fillId="0" borderId="0" xfId="0" applyNumberFormat="1" applyFont="1" applyAlignment="1">
      <alignment horizontal="center"/>
    </xf>
    <xf numFmtId="41" fontId="4" fillId="0" borderId="0" xfId="0" applyNumberFormat="1" applyFont="1" applyAlignment="1">
      <alignment horizontal="center"/>
    </xf>
    <xf numFmtId="41" fontId="5" fillId="0" borderId="0" xfId="0" applyNumberFormat="1" applyFont="1" applyAlignment="1">
      <alignment horizontal="center"/>
    </xf>
    <xf numFmtId="41" fontId="5" fillId="0" borderId="0" xfId="0" applyNumberFormat="1" applyFont="1"/>
    <xf numFmtId="41" fontId="11" fillId="0" borderId="8" xfId="0" applyNumberFormat="1" applyFont="1" applyBorder="1" applyAlignment="1">
      <alignment horizontal="center"/>
    </xf>
    <xf numFmtId="41" fontId="26" fillId="0" borderId="8" xfId="0" applyNumberFormat="1" applyFont="1" applyBorder="1" applyAlignment="1">
      <alignment horizontal="center"/>
    </xf>
    <xf numFmtId="41" fontId="3" fillId="0" borderId="1" xfId="0" applyNumberFormat="1" applyFont="1" applyBorder="1" applyAlignment="1">
      <alignment horizontal="center"/>
    </xf>
    <xf numFmtId="41" fontId="27" fillId="0" borderId="1" xfId="0" applyNumberFormat="1" applyFont="1" applyBorder="1" applyAlignment="1">
      <alignment horizontal="center"/>
    </xf>
    <xf numFmtId="41" fontId="5" fillId="0" borderId="4" xfId="0" applyNumberFormat="1" applyFont="1" applyBorder="1" applyAlignment="1">
      <alignment horizontal="right"/>
    </xf>
    <xf numFmtId="41" fontId="5" fillId="0" borderId="0" xfId="0" applyNumberFormat="1" applyFont="1" applyAlignment="1">
      <alignment horizontal="right"/>
    </xf>
    <xf numFmtId="3" fontId="8" fillId="0" borderId="0" xfId="0" applyNumberFormat="1" applyFont="1"/>
    <xf numFmtId="3" fontId="19" fillId="0" borderId="0" xfId="0" applyNumberFormat="1" applyFont="1"/>
    <xf numFmtId="3" fontId="3" fillId="2" borderId="0" xfId="0" applyNumberFormat="1" applyFont="1" applyFill="1"/>
    <xf numFmtId="3" fontId="3" fillId="2" borderId="0" xfId="0" applyNumberFormat="1" applyFont="1" applyFill="1" applyAlignment="1">
      <alignment horizontal="center"/>
    </xf>
    <xf numFmtId="3" fontId="4" fillId="0" borderId="2" xfId="0" applyNumberFormat="1" applyFont="1" applyBorder="1"/>
    <xf numFmtId="3" fontId="3" fillId="2" borderId="9" xfId="0" applyNumberFormat="1" applyFont="1" applyFill="1" applyBorder="1"/>
    <xf numFmtId="3" fontId="4" fillId="3" borderId="1" xfId="0" applyNumberFormat="1" applyFont="1" applyFill="1" applyBorder="1" applyAlignment="1">
      <alignment horizontal="center"/>
    </xf>
    <xf numFmtId="3" fontId="3" fillId="2" borderId="7" xfId="0" applyNumberFormat="1" applyFont="1" applyFill="1" applyBorder="1"/>
    <xf numFmtId="3" fontId="4" fillId="0" borderId="8" xfId="0" applyNumberFormat="1" applyFont="1" applyBorder="1" applyAlignment="1">
      <alignment horizontal="center"/>
    </xf>
    <xf numFmtId="3" fontId="4" fillId="0" borderId="8" xfId="0" applyNumberFormat="1" applyFont="1" applyBorder="1"/>
    <xf numFmtId="3" fontId="4" fillId="0" borderId="8" xfId="0" applyNumberFormat="1" applyFont="1" applyBorder="1" applyAlignment="1">
      <alignment horizontal="right"/>
    </xf>
    <xf numFmtId="3" fontId="11" fillId="0" borderId="7" xfId="0" applyNumberFormat="1" applyFont="1" applyBorder="1"/>
    <xf numFmtId="3" fontId="26" fillId="0" borderId="8" xfId="0" applyNumberFormat="1" applyFont="1" applyBorder="1"/>
    <xf numFmtId="3" fontId="11" fillId="0" borderId="8" xfId="0" applyNumberFormat="1" applyFont="1" applyBorder="1"/>
    <xf numFmtId="3" fontId="12" fillId="0" borderId="0" xfId="0" applyNumberFormat="1" applyFont="1"/>
    <xf numFmtId="3" fontId="11" fillId="0" borderId="0" xfId="0" applyNumberFormat="1" applyFont="1"/>
    <xf numFmtId="3" fontId="11" fillId="0" borderId="2" xfId="0" applyNumberFormat="1" applyFont="1" applyBorder="1"/>
    <xf numFmtId="3" fontId="26" fillId="0" borderId="1" xfId="0" applyNumberFormat="1" applyFont="1" applyBorder="1"/>
    <xf numFmtId="3" fontId="11" fillId="0" borderId="1" xfId="0" applyNumberFormat="1" applyFont="1" applyBorder="1"/>
    <xf numFmtId="3" fontId="4" fillId="3" borderId="1" xfId="0" applyNumberFormat="1" applyFont="1" applyFill="1" applyBorder="1"/>
    <xf numFmtId="3" fontId="13" fillId="0" borderId="2" xfId="0" applyNumberFormat="1" applyFont="1" applyBorder="1"/>
    <xf numFmtId="3" fontId="13" fillId="0" borderId="1" xfId="0" applyNumberFormat="1" applyFont="1" applyBorder="1" applyAlignment="1">
      <alignment horizontal="right"/>
    </xf>
    <xf numFmtId="3" fontId="14" fillId="0" borderId="0" xfId="0" applyNumberFormat="1" applyFont="1"/>
    <xf numFmtId="3" fontId="13" fillId="0" borderId="0" xfId="0" applyNumberFormat="1" applyFont="1"/>
    <xf numFmtId="3" fontId="13" fillId="0" borderId="8" xfId="0" applyNumberFormat="1" applyFont="1" applyBorder="1" applyAlignment="1">
      <alignment horizontal="center"/>
    </xf>
    <xf numFmtId="3" fontId="25" fillId="0" borderId="8" xfId="0" applyNumberFormat="1" applyFont="1" applyBorder="1" applyAlignment="1">
      <alignment horizontal="center"/>
    </xf>
    <xf numFmtId="3" fontId="25" fillId="0" borderId="8" xfId="0" applyNumberFormat="1" applyFont="1" applyBorder="1"/>
    <xf numFmtId="3" fontId="25" fillId="0" borderId="8" xfId="0" applyNumberFormat="1" applyFont="1" applyBorder="1" applyAlignment="1">
      <alignment horizontal="right"/>
    </xf>
    <xf numFmtId="3" fontId="13" fillId="0" borderId="8" xfId="0" applyNumberFormat="1" applyFont="1" applyBorder="1"/>
    <xf numFmtId="3" fontId="13" fillId="0" borderId="8" xfId="0" applyNumberFormat="1" applyFont="1" applyBorder="1" applyAlignment="1">
      <alignment horizontal="right"/>
    </xf>
    <xf numFmtId="3" fontId="25" fillId="0" borderId="1" xfId="0" applyNumberFormat="1" applyFont="1" applyBorder="1"/>
    <xf numFmtId="3" fontId="13" fillId="0" borderId="1" xfId="0" applyNumberFormat="1" applyFont="1" applyBorder="1"/>
    <xf numFmtId="3" fontId="6" fillId="0" borderId="0" xfId="0" applyNumberFormat="1" applyFont="1"/>
    <xf numFmtId="3" fontId="21" fillId="0" borderId="0" xfId="0" applyNumberFormat="1" applyFont="1"/>
    <xf numFmtId="3" fontId="6" fillId="0" borderId="1" xfId="0" applyNumberFormat="1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3" fontId="6" fillId="0" borderId="8" xfId="0" applyNumberFormat="1" applyFont="1" applyBorder="1"/>
    <xf numFmtId="3" fontId="6" fillId="0" borderId="8" xfId="0" applyNumberFormat="1" applyFont="1" applyBorder="1" applyAlignment="1">
      <alignment horizontal="right"/>
    </xf>
    <xf numFmtId="3" fontId="6" fillId="0" borderId="1" xfId="0" applyNumberFormat="1" applyFont="1" applyBorder="1"/>
    <xf numFmtId="3" fontId="20" fillId="0" borderId="1" xfId="0" applyNumberFormat="1" applyFont="1" applyBorder="1"/>
    <xf numFmtId="3" fontId="20" fillId="0" borderId="8" xfId="0" applyNumberFormat="1" applyFont="1" applyBorder="1" applyAlignment="1">
      <alignment horizontal="right"/>
    </xf>
    <xf numFmtId="3" fontId="20" fillId="0" borderId="1" xfId="0" applyNumberFormat="1" applyFont="1" applyBorder="1" applyAlignment="1">
      <alignment horizontal="right"/>
    </xf>
    <xf numFmtId="3" fontId="20" fillId="0" borderId="0" xfId="0" applyNumberFormat="1" applyFont="1"/>
    <xf numFmtId="3" fontId="22" fillId="0" borderId="8" xfId="0" applyNumberFormat="1" applyFont="1" applyBorder="1"/>
    <xf numFmtId="3" fontId="22" fillId="0" borderId="8" xfId="0" applyNumberFormat="1" applyFont="1" applyBorder="1" applyAlignment="1">
      <alignment horizontal="right"/>
    </xf>
    <xf numFmtId="3" fontId="22" fillId="0" borderId="0" xfId="0" applyNumberFormat="1" applyFont="1"/>
    <xf numFmtId="3" fontId="22" fillId="0" borderId="1" xfId="0" applyNumberFormat="1" applyFont="1" applyBorder="1"/>
    <xf numFmtId="3" fontId="22" fillId="0" borderId="1" xfId="0" applyNumberFormat="1" applyFont="1" applyBorder="1" applyAlignment="1">
      <alignment horizontal="right"/>
    </xf>
    <xf numFmtId="3" fontId="7" fillId="0" borderId="0" xfId="0" applyNumberFormat="1" applyFont="1"/>
    <xf numFmtId="3" fontId="2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3" fontId="5" fillId="0" borderId="8" xfId="0" applyNumberFormat="1" applyFont="1" applyBorder="1" applyAlignment="1">
      <alignment horizontal="center"/>
    </xf>
    <xf numFmtId="3" fontId="9" fillId="0" borderId="0" xfId="0" applyNumberFormat="1" applyFont="1"/>
    <xf numFmtId="3" fontId="18" fillId="0" borderId="0" xfId="0" applyNumberFormat="1" applyFont="1"/>
    <xf numFmtId="3" fontId="15" fillId="0" borderId="0" xfId="0" applyNumberFormat="1" applyFont="1"/>
    <xf numFmtId="3" fontId="16" fillId="0" borderId="0" xfId="0" applyNumberFormat="1" applyFont="1"/>
    <xf numFmtId="3" fontId="25" fillId="0" borderId="0" xfId="0" applyNumberFormat="1" applyFont="1"/>
    <xf numFmtId="3" fontId="5" fillId="0" borderId="1" xfId="1" applyNumberFormat="1" applyFont="1" applyBorder="1" applyAlignment="1">
      <alignment horizontal="right"/>
    </xf>
    <xf numFmtId="41" fontId="1" fillId="0" borderId="0" xfId="0" applyNumberFormat="1" applyFont="1"/>
    <xf numFmtId="41" fontId="4" fillId="0" borderId="0" xfId="0" applyNumberFormat="1" applyFont="1" applyAlignment="1">
      <alignment horizontal="right"/>
    </xf>
    <xf numFmtId="3" fontId="5" fillId="0" borderId="1" xfId="2" applyNumberFormat="1" applyFont="1" applyFill="1" applyBorder="1" applyAlignment="1">
      <alignment horizontal="right"/>
    </xf>
    <xf numFmtId="3" fontId="5" fillId="0" borderId="4" xfId="0" applyNumberFormat="1" applyFont="1" applyBorder="1"/>
    <xf numFmtId="41" fontId="27" fillId="0" borderId="0" xfId="0" applyNumberFormat="1" applyFont="1" applyAlignment="1">
      <alignment horizontal="right"/>
    </xf>
    <xf numFmtId="41" fontId="1" fillId="0" borderId="0" xfId="0" applyNumberFormat="1" applyFont="1" applyAlignment="1">
      <alignment wrapText="1"/>
    </xf>
    <xf numFmtId="41" fontId="29" fillId="0" borderId="1" xfId="0" applyNumberFormat="1" applyFont="1" applyBorder="1" applyAlignment="1">
      <alignment horizontal="right"/>
    </xf>
    <xf numFmtId="3" fontId="1" fillId="0" borderId="0" xfId="0" applyNumberFormat="1" applyFont="1"/>
    <xf numFmtId="3" fontId="1" fillId="0" borderId="0" xfId="0" applyNumberFormat="1" applyFont="1" applyAlignment="1">
      <alignment wrapText="1"/>
    </xf>
    <xf numFmtId="3" fontId="3" fillId="0" borderId="1" xfId="0" applyNumberFormat="1" applyFont="1" applyBorder="1" applyAlignment="1">
      <alignment horizontal="right"/>
    </xf>
    <xf numFmtId="41" fontId="29" fillId="0" borderId="1" xfId="0" applyNumberFormat="1" applyFont="1" applyBorder="1" applyAlignment="1">
      <alignment horizontal="center"/>
    </xf>
    <xf numFmtId="41" fontId="31" fillId="0" borderId="1" xfId="0" applyNumberFormat="1" applyFont="1" applyBorder="1" applyAlignment="1">
      <alignment horizontal="right"/>
    </xf>
    <xf numFmtId="41" fontId="31" fillId="0" borderId="1" xfId="0" applyNumberFormat="1" applyFont="1" applyBorder="1"/>
    <xf numFmtId="41" fontId="29" fillId="0" borderId="1" xfId="0" applyNumberFormat="1" applyFont="1" applyBorder="1"/>
    <xf numFmtId="41" fontId="32" fillId="0" borderId="0" xfId="0" applyNumberFormat="1" applyFont="1"/>
    <xf numFmtId="41" fontId="33" fillId="0" borderId="0" xfId="0" applyNumberFormat="1" applyFont="1"/>
    <xf numFmtId="41" fontId="34" fillId="0" borderId="0" xfId="0" applyNumberFormat="1" applyFont="1"/>
    <xf numFmtId="41" fontId="35" fillId="0" borderId="0" xfId="0" applyNumberFormat="1" applyFont="1"/>
    <xf numFmtId="41" fontId="36" fillId="0" borderId="0" xfId="0" applyNumberFormat="1" applyFont="1"/>
    <xf numFmtId="41" fontId="37" fillId="0" borderId="0" xfId="0" applyNumberFormat="1" applyFont="1"/>
    <xf numFmtId="41" fontId="32" fillId="0" borderId="1" xfId="0" applyNumberFormat="1" applyFont="1" applyBorder="1"/>
    <xf numFmtId="41" fontId="32" fillId="0" borderId="1" xfId="0" applyNumberFormat="1" applyFont="1" applyBorder="1" applyAlignment="1">
      <alignment horizontal="center" vertical="center" wrapText="1"/>
    </xf>
    <xf numFmtId="41" fontId="32" fillId="0" borderId="1" xfId="0" applyNumberFormat="1" applyFont="1" applyBorder="1" applyAlignment="1">
      <alignment horizontal="center" wrapText="1"/>
    </xf>
    <xf numFmtId="41" fontId="38" fillId="2" borderId="0" xfId="0" applyNumberFormat="1" applyFont="1" applyFill="1"/>
    <xf numFmtId="41" fontId="38" fillId="2" borderId="0" xfId="0" applyNumberFormat="1" applyFont="1" applyFill="1" applyAlignment="1">
      <alignment horizontal="center"/>
    </xf>
    <xf numFmtId="41" fontId="38" fillId="0" borderId="1" xfId="0" applyNumberFormat="1" applyFont="1" applyBorder="1" applyAlignment="1">
      <alignment horizontal="center"/>
    </xf>
    <xf numFmtId="41" fontId="38" fillId="0" borderId="0" xfId="0" applyNumberFormat="1" applyFont="1" applyAlignment="1">
      <alignment horizontal="center"/>
    </xf>
    <xf numFmtId="41" fontId="39" fillId="0" borderId="0" xfId="0" applyNumberFormat="1" applyFont="1" applyAlignment="1">
      <alignment horizontal="center"/>
    </xf>
    <xf numFmtId="41" fontId="39" fillId="0" borderId="1" xfId="0" applyNumberFormat="1" applyFont="1" applyBorder="1" applyAlignment="1">
      <alignment horizontal="center"/>
    </xf>
    <xf numFmtId="41" fontId="32" fillId="0" borderId="2" xfId="0" applyNumberFormat="1" applyFont="1" applyBorder="1"/>
    <xf numFmtId="41" fontId="32" fillId="0" borderId="1" xfId="0" applyNumberFormat="1" applyFont="1" applyBorder="1" applyAlignment="1">
      <alignment horizontal="center"/>
    </xf>
    <xf numFmtId="41" fontId="40" fillId="0" borderId="1" xfId="0" applyNumberFormat="1" applyFont="1" applyBorder="1" applyAlignment="1">
      <alignment horizontal="center"/>
    </xf>
    <xf numFmtId="41" fontId="40" fillId="0" borderId="1" xfId="0" applyNumberFormat="1" applyFont="1" applyBorder="1" applyAlignment="1">
      <alignment horizontal="right"/>
    </xf>
    <xf numFmtId="41" fontId="32" fillId="0" borderId="1" xfId="0" applyNumberFormat="1" applyFont="1" applyBorder="1" applyAlignment="1">
      <alignment horizontal="right"/>
    </xf>
    <xf numFmtId="41" fontId="32" fillId="0" borderId="4" xfId="0" applyNumberFormat="1" applyFont="1" applyBorder="1" applyAlignment="1">
      <alignment horizontal="center"/>
    </xf>
    <xf numFmtId="41" fontId="40" fillId="0" borderId="4" xfId="0" applyNumberFormat="1" applyFont="1" applyBorder="1" applyAlignment="1">
      <alignment horizontal="center"/>
    </xf>
    <xf numFmtId="41" fontId="40" fillId="0" borderId="4" xfId="0" applyNumberFormat="1" applyFont="1" applyBorder="1" applyAlignment="1">
      <alignment horizontal="right"/>
    </xf>
    <xf numFmtId="41" fontId="38" fillId="2" borderId="9" xfId="0" applyNumberFormat="1" applyFont="1" applyFill="1" applyBorder="1"/>
    <xf numFmtId="41" fontId="32" fillId="3" borderId="1" xfId="0" applyNumberFormat="1" applyFont="1" applyFill="1" applyBorder="1" applyAlignment="1">
      <alignment horizontal="center"/>
    </xf>
    <xf numFmtId="41" fontId="32" fillId="0" borderId="0" xfId="0" applyNumberFormat="1" applyFont="1" applyAlignment="1">
      <alignment horizontal="center"/>
    </xf>
    <xf numFmtId="41" fontId="40" fillId="0" borderId="0" xfId="0" applyNumberFormat="1" applyFont="1" applyAlignment="1">
      <alignment horizontal="center"/>
    </xf>
    <xf numFmtId="41" fontId="40" fillId="0" borderId="0" xfId="0" applyNumberFormat="1" applyFont="1" applyAlignment="1">
      <alignment horizontal="right"/>
    </xf>
    <xf numFmtId="41" fontId="38" fillId="2" borderId="7" xfId="0" applyNumberFormat="1" applyFont="1" applyFill="1" applyBorder="1"/>
    <xf numFmtId="41" fontId="40" fillId="0" borderId="1" xfId="0" applyNumberFormat="1" applyFont="1" applyBorder="1"/>
    <xf numFmtId="41" fontId="41" fillId="0" borderId="2" xfId="0" applyNumberFormat="1" applyFont="1" applyBorder="1"/>
    <xf numFmtId="41" fontId="41" fillId="0" borderId="1" xfId="0" applyNumberFormat="1" applyFont="1" applyBorder="1" applyAlignment="1">
      <alignment horizontal="center"/>
    </xf>
    <xf numFmtId="41" fontId="41" fillId="0" borderId="1" xfId="0" applyNumberFormat="1" applyFont="1" applyBorder="1" applyAlignment="1">
      <alignment horizontal="right"/>
    </xf>
    <xf numFmtId="41" fontId="42" fillId="0" borderId="1" xfId="0" applyNumberFormat="1" applyFont="1" applyBorder="1" applyAlignment="1">
      <alignment horizontal="right"/>
    </xf>
    <xf numFmtId="41" fontId="42" fillId="0" borderId="1" xfId="0" applyNumberFormat="1" applyFont="1" applyBorder="1" applyAlignment="1">
      <alignment horizontal="center"/>
    </xf>
    <xf numFmtId="41" fontId="43" fillId="0" borderId="0" xfId="0" applyNumberFormat="1" applyFont="1"/>
    <xf numFmtId="41" fontId="44" fillId="0" borderId="7" xfId="0" applyNumberFormat="1" applyFont="1" applyBorder="1"/>
    <xf numFmtId="41" fontId="44" fillId="0" borderId="8" xfId="0" applyNumberFormat="1" applyFont="1" applyBorder="1" applyAlignment="1">
      <alignment horizontal="center"/>
    </xf>
    <xf numFmtId="41" fontId="44" fillId="0" borderId="8" xfId="0" applyNumberFormat="1" applyFont="1" applyBorder="1" applyAlignment="1">
      <alignment horizontal="right"/>
    </xf>
    <xf numFmtId="41" fontId="45" fillId="0" borderId="8" xfId="0" applyNumberFormat="1" applyFont="1" applyBorder="1" applyAlignment="1">
      <alignment horizontal="right"/>
    </xf>
    <xf numFmtId="41" fontId="45" fillId="0" borderId="8" xfId="0" applyNumberFormat="1" applyFont="1" applyBorder="1" applyAlignment="1">
      <alignment horizontal="center"/>
    </xf>
    <xf numFmtId="41" fontId="46" fillId="0" borderId="0" xfId="0" applyNumberFormat="1" applyFont="1"/>
    <xf numFmtId="41" fontId="44" fillId="0" borderId="2" xfId="0" applyNumberFormat="1" applyFont="1" applyBorder="1"/>
    <xf numFmtId="41" fontId="44" fillId="0" borderId="1" xfId="0" applyNumberFormat="1" applyFont="1" applyBorder="1" applyAlignment="1">
      <alignment horizontal="center"/>
    </xf>
    <xf numFmtId="41" fontId="44" fillId="0" borderId="1" xfId="0" applyNumberFormat="1" applyFont="1" applyBorder="1" applyAlignment="1">
      <alignment horizontal="right"/>
    </xf>
    <xf numFmtId="41" fontId="45" fillId="0" borderId="1" xfId="0" applyNumberFormat="1" applyFont="1" applyBorder="1" applyAlignment="1">
      <alignment horizontal="right"/>
    </xf>
    <xf numFmtId="41" fontId="45" fillId="0" borderId="1" xfId="0" applyNumberFormat="1" applyFont="1" applyBorder="1" applyAlignment="1">
      <alignment horizontal="center"/>
    </xf>
    <xf numFmtId="41" fontId="45" fillId="0" borderId="1" xfId="0" applyNumberFormat="1" applyFont="1" applyBorder="1"/>
    <xf numFmtId="41" fontId="44" fillId="0" borderId="1" xfId="0" applyNumberFormat="1" applyFont="1" applyBorder="1"/>
    <xf numFmtId="41" fontId="32" fillId="0" borderId="4" xfId="0" applyNumberFormat="1" applyFont="1" applyBorder="1" applyAlignment="1">
      <alignment horizontal="right"/>
    </xf>
    <xf numFmtId="41" fontId="32" fillId="0" borderId="0" xfId="0" applyNumberFormat="1" applyFont="1" applyAlignment="1">
      <alignment horizontal="right"/>
    </xf>
    <xf numFmtId="41" fontId="32" fillId="3" borderId="1" xfId="0" applyNumberFormat="1" applyFont="1" applyFill="1" applyBorder="1"/>
    <xf numFmtId="41" fontId="40" fillId="0" borderId="0" xfId="0" applyNumberFormat="1" applyFont="1"/>
    <xf numFmtId="0" fontId="17" fillId="0" borderId="10" xfId="0" applyFont="1" applyBorder="1"/>
    <xf numFmtId="3" fontId="29" fillId="0" borderId="2" xfId="0" applyNumberFormat="1" applyFont="1" applyBorder="1"/>
    <xf numFmtId="3" fontId="29" fillId="0" borderId="1" xfId="0" applyNumberFormat="1" applyFont="1" applyBorder="1" applyAlignment="1">
      <alignment horizontal="center"/>
    </xf>
    <xf numFmtId="3" fontId="31" fillId="0" borderId="1" xfId="0" applyNumberFormat="1" applyFont="1" applyBorder="1" applyAlignment="1">
      <alignment horizontal="right"/>
    </xf>
    <xf numFmtId="3" fontId="29" fillId="0" borderId="1" xfId="0" applyNumberFormat="1" applyFont="1" applyBorder="1" applyAlignment="1">
      <alignment horizontal="right"/>
    </xf>
    <xf numFmtId="3" fontId="29" fillId="0" borderId="0" xfId="0" applyNumberFormat="1" applyFont="1"/>
    <xf numFmtId="37" fontId="5" fillId="0" borderId="1" xfId="0" applyNumberFormat="1" applyFont="1" applyBorder="1" applyAlignment="1">
      <alignment horizontal="right"/>
    </xf>
    <xf numFmtId="37" fontId="25" fillId="0" borderId="1" xfId="0" applyNumberFormat="1" applyFont="1" applyBorder="1" applyAlignment="1">
      <alignment horizontal="right"/>
    </xf>
    <xf numFmtId="37" fontId="26" fillId="0" borderId="8" xfId="0" applyNumberFormat="1" applyFont="1" applyBorder="1" applyAlignment="1">
      <alignment horizontal="right"/>
    </xf>
    <xf numFmtId="37" fontId="26" fillId="0" borderId="1" xfId="0" applyNumberFormat="1" applyFont="1" applyBorder="1" applyAlignment="1">
      <alignment horizontal="right"/>
    </xf>
    <xf numFmtId="37" fontId="5" fillId="0" borderId="4" xfId="0" applyNumberFormat="1" applyFont="1" applyBorder="1" applyAlignment="1">
      <alignment horizontal="right"/>
    </xf>
    <xf numFmtId="37" fontId="5" fillId="0" borderId="0" xfId="0" applyNumberFormat="1" applyFont="1" applyAlignment="1">
      <alignment horizontal="right"/>
    </xf>
    <xf numFmtId="37" fontId="1" fillId="0" borderId="0" xfId="0" applyNumberFormat="1" applyFont="1" applyAlignment="1">
      <alignment horizontal="right"/>
    </xf>
    <xf numFmtId="41" fontId="31" fillId="0" borderId="1" xfId="0" applyNumberFormat="1" applyFont="1" applyBorder="1" applyAlignment="1">
      <alignment horizontal="center"/>
    </xf>
    <xf numFmtId="41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right"/>
    </xf>
    <xf numFmtId="1" fontId="27" fillId="0" borderId="7" xfId="0" applyNumberFormat="1" applyFont="1" applyBorder="1" applyAlignment="1">
      <alignment horizontal="right"/>
    </xf>
    <xf numFmtId="1" fontId="5" fillId="0" borderId="0" xfId="0" applyNumberFormat="1" applyFont="1" applyAlignment="1">
      <alignment horizontal="right"/>
    </xf>
    <xf numFmtId="1" fontId="5" fillId="0" borderId="12" xfId="0" applyNumberFormat="1" applyFont="1" applyBorder="1" applyAlignment="1">
      <alignment horizontal="right"/>
    </xf>
    <xf numFmtId="3" fontId="5" fillId="0" borderId="11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right"/>
    </xf>
    <xf numFmtId="0" fontId="24" fillId="0" borderId="10" xfId="0" applyFont="1" applyBorder="1"/>
    <xf numFmtId="41" fontId="3" fillId="5" borderId="0" xfId="0" applyNumberFormat="1" applyFont="1" applyFill="1" applyAlignment="1">
      <alignment horizontal="center"/>
    </xf>
    <xf numFmtId="41" fontId="5" fillId="0" borderId="2" xfId="0" applyNumberFormat="1" applyFont="1" applyBorder="1"/>
    <xf numFmtId="41" fontId="5" fillId="0" borderId="1" xfId="1" applyNumberFormat="1" applyFont="1" applyFill="1" applyBorder="1" applyAlignment="1">
      <alignment horizontal="right"/>
    </xf>
    <xf numFmtId="41" fontId="5" fillId="0" borderId="1" xfId="1" applyNumberFormat="1" applyFont="1" applyBorder="1" applyAlignment="1">
      <alignment horizontal="right"/>
    </xf>
    <xf numFmtId="41" fontId="5" fillId="0" borderId="1" xfId="1" applyNumberFormat="1" applyFont="1" applyBorder="1"/>
    <xf numFmtId="41" fontId="4" fillId="0" borderId="3" xfId="0" applyNumberFormat="1" applyFont="1" applyBorder="1"/>
    <xf numFmtId="41" fontId="11" fillId="0" borderId="2" xfId="0" applyNumberFormat="1" applyFont="1" applyBorder="1"/>
    <xf numFmtId="41" fontId="12" fillId="0" borderId="0" xfId="0" applyNumberFormat="1" applyFont="1"/>
    <xf numFmtId="41" fontId="27" fillId="5" borderId="0" xfId="0" applyNumberFormat="1" applyFont="1" applyFill="1" applyAlignment="1">
      <alignment horizontal="center"/>
    </xf>
    <xf numFmtId="41" fontId="5" fillId="0" borderId="2" xfId="0" applyNumberFormat="1" applyFont="1" applyBorder="1" applyAlignment="1">
      <alignment horizontal="right"/>
    </xf>
    <xf numFmtId="41" fontId="28" fillId="0" borderId="1" xfId="0" applyNumberFormat="1" applyFont="1" applyBorder="1" applyAlignment="1">
      <alignment horizontal="right"/>
    </xf>
    <xf numFmtId="41" fontId="5" fillId="0" borderId="3" xfId="0" applyNumberFormat="1" applyFont="1" applyBorder="1"/>
    <xf numFmtId="3" fontId="4" fillId="0" borderId="4" xfId="0" applyNumberFormat="1" applyFont="1" applyBorder="1" applyAlignment="1">
      <alignment horizontal="right"/>
    </xf>
    <xf numFmtId="0" fontId="24" fillId="0" borderId="10" xfId="0" applyFont="1" applyBorder="1" applyAlignment="1">
      <alignment horizontal="right"/>
    </xf>
    <xf numFmtId="164" fontId="27" fillId="0" borderId="1" xfId="0" applyNumberFormat="1" applyFont="1" applyBorder="1" applyAlignment="1">
      <alignment horizontal="right"/>
    </xf>
    <xf numFmtId="39" fontId="29" fillId="0" borderId="2" xfId="0" applyNumberFormat="1" applyFont="1" applyBorder="1"/>
    <xf numFmtId="0" fontId="30" fillId="0" borderId="0" xfId="0" applyFont="1"/>
    <xf numFmtId="0" fontId="29" fillId="0" borderId="0" xfId="0" applyFont="1"/>
    <xf numFmtId="3" fontId="26" fillId="0" borderId="11" xfId="0" applyNumberFormat="1" applyFont="1" applyBorder="1" applyAlignment="1">
      <alignment horizontal="right"/>
    </xf>
    <xf numFmtId="41" fontId="1" fillId="0" borderId="1" xfId="0" applyNumberFormat="1" applyFont="1" applyBorder="1"/>
    <xf numFmtId="41" fontId="5" fillId="0" borderId="1" xfId="0" applyNumberFormat="1" applyFont="1" applyBorder="1" applyAlignment="1">
      <alignment horizontal="left" wrapText="1"/>
    </xf>
    <xf numFmtId="41" fontId="5" fillId="0" borderId="0" xfId="0" applyNumberFormat="1" applyFont="1" applyAlignment="1">
      <alignment wrapText="1"/>
    </xf>
    <xf numFmtId="3" fontId="4" fillId="7" borderId="0" xfId="0" applyNumberFormat="1" applyFont="1" applyFill="1"/>
    <xf numFmtId="3" fontId="4" fillId="7" borderId="1" xfId="0" applyNumberFormat="1" applyFont="1" applyFill="1" applyBorder="1" applyAlignment="1">
      <alignment horizontal="center" vertical="center" wrapText="1"/>
    </xf>
    <xf numFmtId="3" fontId="25" fillId="7" borderId="1" xfId="0" applyNumberFormat="1" applyFont="1" applyFill="1" applyBorder="1" applyAlignment="1">
      <alignment horizontal="right"/>
    </xf>
    <xf numFmtId="3" fontId="5" fillId="7" borderId="1" xfId="0" applyNumberFormat="1" applyFont="1" applyFill="1" applyBorder="1" applyAlignment="1">
      <alignment horizontal="right"/>
    </xf>
    <xf numFmtId="3" fontId="26" fillId="7" borderId="1" xfId="0" applyNumberFormat="1" applyFont="1" applyFill="1" applyBorder="1" applyAlignment="1">
      <alignment horizontal="right"/>
    </xf>
    <xf numFmtId="3" fontId="26" fillId="7" borderId="8" xfId="0" applyNumberFormat="1" applyFont="1" applyFill="1" applyBorder="1" applyAlignment="1">
      <alignment horizontal="right"/>
    </xf>
    <xf numFmtId="3" fontId="3" fillId="7" borderId="1" xfId="0" applyNumberFormat="1" applyFont="1" applyFill="1" applyBorder="1" applyAlignment="1">
      <alignment horizontal="center"/>
    </xf>
    <xf numFmtId="3" fontId="5" fillId="7" borderId="4" xfId="0" applyNumberFormat="1" applyFont="1" applyFill="1" applyBorder="1" applyAlignment="1">
      <alignment horizontal="center"/>
    </xf>
    <xf numFmtId="3" fontId="5" fillId="7" borderId="0" xfId="0" applyNumberFormat="1" applyFont="1" applyFill="1" applyAlignment="1">
      <alignment horizontal="center"/>
    </xf>
    <xf numFmtId="3" fontId="5" fillId="7" borderId="1" xfId="0" applyNumberFormat="1" applyFont="1" applyFill="1" applyBorder="1" applyAlignment="1">
      <alignment horizontal="center"/>
    </xf>
    <xf numFmtId="3" fontId="5" fillId="7" borderId="1" xfId="0" applyNumberFormat="1" applyFont="1" applyFill="1" applyBorder="1"/>
    <xf numFmtId="3" fontId="26" fillId="0" borderId="0" xfId="0" applyNumberFormat="1" applyFont="1"/>
    <xf numFmtId="0" fontId="17" fillId="0" borderId="10" xfId="0" applyFont="1" applyBorder="1" applyAlignment="1">
      <alignment horizontal="center"/>
    </xf>
    <xf numFmtId="3" fontId="17" fillId="0" borderId="0" xfId="0" applyNumberFormat="1" applyFont="1" applyAlignment="1">
      <alignment horizontal="center"/>
    </xf>
    <xf numFmtId="3" fontId="24" fillId="0" borderId="0" xfId="0" applyNumberFormat="1" applyFont="1" applyAlignment="1">
      <alignment horizontal="center"/>
    </xf>
    <xf numFmtId="0" fontId="47" fillId="0" borderId="1" xfId="0" applyFont="1" applyBorder="1" applyAlignment="1">
      <alignment horizontal="center"/>
    </xf>
    <xf numFmtId="3" fontId="47" fillId="0" borderId="1" xfId="0" applyNumberFormat="1" applyFont="1" applyBorder="1" applyAlignment="1">
      <alignment horizontal="center"/>
    </xf>
    <xf numFmtId="3" fontId="31" fillId="0" borderId="0" xfId="0" applyNumberFormat="1" applyFont="1"/>
    <xf numFmtId="0" fontId="24" fillId="0" borderId="0" xfId="0" applyFont="1"/>
    <xf numFmtId="0" fontId="26" fillId="0" borderId="0" xfId="0" applyFont="1"/>
    <xf numFmtId="0" fontId="28" fillId="0" borderId="0" xfId="0" applyFont="1"/>
    <xf numFmtId="0" fontId="25" fillId="0" borderId="0" xfId="0" applyFont="1"/>
    <xf numFmtId="0" fontId="17" fillId="0" borderId="10" xfId="0" applyFont="1" applyBorder="1" applyAlignment="1">
      <alignment horizontal="left"/>
    </xf>
    <xf numFmtId="41" fontId="5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39" fontId="11" fillId="0" borderId="1" xfId="0" applyNumberFormat="1" applyFont="1" applyBorder="1"/>
    <xf numFmtId="3" fontId="26" fillId="0" borderId="1" xfId="0" applyNumberFormat="1" applyFont="1" applyBorder="1" applyAlignment="1">
      <alignment wrapText="1"/>
    </xf>
    <xf numFmtId="3" fontId="26" fillId="0" borderId="1" xfId="1" applyNumberFormat="1" applyFont="1" applyBorder="1"/>
    <xf numFmtId="0" fontId="36" fillId="0" borderId="10" xfId="0" applyFont="1" applyBorder="1"/>
    <xf numFmtId="0" fontId="5" fillId="8" borderId="0" xfId="0" applyFont="1" applyFill="1" applyAlignment="1">
      <alignment wrapText="1"/>
    </xf>
    <xf numFmtId="3" fontId="48" fillId="0" borderId="2" xfId="0" applyNumberFormat="1" applyFont="1" applyBorder="1"/>
    <xf numFmtId="3" fontId="48" fillId="0" borderId="1" xfId="0" applyNumberFormat="1" applyFont="1" applyBorder="1" applyAlignment="1">
      <alignment horizontal="center"/>
    </xf>
    <xf numFmtId="41" fontId="48" fillId="0" borderId="0" xfId="0" applyNumberFormat="1" applyFont="1"/>
    <xf numFmtId="41" fontId="49" fillId="0" borderId="0" xfId="0" applyNumberFormat="1" applyFont="1"/>
    <xf numFmtId="41" fontId="48" fillId="0" borderId="10" xfId="0" applyNumberFormat="1" applyFont="1" applyBorder="1"/>
    <xf numFmtId="41" fontId="48" fillId="0" borderId="1" xfId="0" applyNumberFormat="1" applyFont="1" applyBorder="1"/>
    <xf numFmtId="41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1" fontId="48" fillId="0" borderId="1" xfId="0" applyNumberFormat="1" applyFont="1" applyBorder="1" applyAlignment="1">
      <alignment horizontal="center" wrapText="1"/>
    </xf>
    <xf numFmtId="41" fontId="48" fillId="2" borderId="0" xfId="0" applyNumberFormat="1" applyFont="1" applyFill="1"/>
    <xf numFmtId="41" fontId="48" fillId="2" borderId="0" xfId="0" applyNumberFormat="1" applyFont="1" applyFill="1" applyAlignment="1">
      <alignment horizontal="center"/>
    </xf>
    <xf numFmtId="41" fontId="48" fillId="0" borderId="0" xfId="0" applyNumberFormat="1" applyFont="1" applyAlignment="1">
      <alignment horizontal="center"/>
    </xf>
    <xf numFmtId="41" fontId="49" fillId="0" borderId="0" xfId="0" applyNumberFormat="1" applyFont="1" applyAlignment="1">
      <alignment horizontal="center"/>
    </xf>
    <xf numFmtId="41" fontId="49" fillId="0" borderId="0" xfId="0" applyNumberFormat="1" applyFont="1" applyAlignment="1">
      <alignment horizontal="right"/>
    </xf>
    <xf numFmtId="41" fontId="48" fillId="0" borderId="0" xfId="0" applyNumberFormat="1" applyFont="1" applyAlignment="1">
      <alignment horizontal="right"/>
    </xf>
    <xf numFmtId="41" fontId="49" fillId="0" borderId="1" xfId="0" applyNumberFormat="1" applyFont="1" applyBorder="1" applyAlignment="1">
      <alignment horizontal="center"/>
    </xf>
    <xf numFmtId="41" fontId="48" fillId="0" borderId="1" xfId="0" applyNumberFormat="1" applyFont="1" applyBorder="1" applyAlignment="1">
      <alignment horizontal="center"/>
    </xf>
    <xf numFmtId="41" fontId="48" fillId="0" borderId="2" xfId="0" applyNumberFormat="1" applyFont="1" applyBorder="1"/>
    <xf numFmtId="41" fontId="49" fillId="0" borderId="1" xfId="0" applyNumberFormat="1" applyFont="1" applyBorder="1" applyAlignment="1">
      <alignment horizontal="right"/>
    </xf>
    <xf numFmtId="41" fontId="48" fillId="0" borderId="1" xfId="0" applyNumberFormat="1" applyFont="1" applyBorder="1" applyAlignment="1">
      <alignment horizontal="right"/>
    </xf>
    <xf numFmtId="41" fontId="50" fillId="0" borderId="0" xfId="0" applyNumberFormat="1" applyFont="1"/>
    <xf numFmtId="41" fontId="48" fillId="0" borderId="4" xfId="0" applyNumberFormat="1" applyFont="1" applyBorder="1" applyAlignment="1">
      <alignment horizontal="center"/>
    </xf>
    <xf numFmtId="41" fontId="49" fillId="0" borderId="4" xfId="0" applyNumberFormat="1" applyFont="1" applyBorder="1" applyAlignment="1">
      <alignment horizontal="center"/>
    </xf>
    <xf numFmtId="41" fontId="49" fillId="0" borderId="4" xfId="0" applyNumberFormat="1" applyFont="1" applyBorder="1" applyAlignment="1">
      <alignment horizontal="right"/>
    </xf>
    <xf numFmtId="41" fontId="48" fillId="2" borderId="9" xfId="0" applyNumberFormat="1" applyFont="1" applyFill="1" applyBorder="1"/>
    <xf numFmtId="41" fontId="48" fillId="3" borderId="1" xfId="0" applyNumberFormat="1" applyFont="1" applyFill="1" applyBorder="1" applyAlignment="1">
      <alignment horizontal="center"/>
    </xf>
    <xf numFmtId="41" fontId="48" fillId="2" borderId="7" xfId="0" applyNumberFormat="1" applyFont="1" applyFill="1" applyBorder="1"/>
    <xf numFmtId="41" fontId="49" fillId="0" borderId="1" xfId="0" applyNumberFormat="1" applyFont="1" applyBorder="1"/>
    <xf numFmtId="41" fontId="50" fillId="0" borderId="0" xfId="0" applyNumberFormat="1" applyFont="1" applyAlignment="1">
      <alignment wrapText="1"/>
    </xf>
    <xf numFmtId="41" fontId="49" fillId="0" borderId="8" xfId="0" applyNumberFormat="1" applyFont="1" applyBorder="1" applyAlignment="1">
      <alignment horizontal="right"/>
    </xf>
    <xf numFmtId="41" fontId="48" fillId="0" borderId="8" xfId="0" applyNumberFormat="1" applyFont="1" applyBorder="1" applyAlignment="1">
      <alignment horizontal="right"/>
    </xf>
    <xf numFmtId="41" fontId="48" fillId="0" borderId="8" xfId="0" applyNumberFormat="1" applyFont="1" applyBorder="1" applyAlignment="1">
      <alignment horizontal="center"/>
    </xf>
    <xf numFmtId="41" fontId="49" fillId="0" borderId="8" xfId="0" applyNumberFormat="1" applyFont="1" applyBorder="1" applyAlignment="1">
      <alignment horizontal="center"/>
    </xf>
    <xf numFmtId="41" fontId="49" fillId="0" borderId="8" xfId="0" applyNumberFormat="1" applyFont="1" applyBorder="1"/>
    <xf numFmtId="41" fontId="48" fillId="0" borderId="8" xfId="0" applyNumberFormat="1" applyFont="1" applyBorder="1"/>
    <xf numFmtId="41" fontId="48" fillId="3" borderId="1" xfId="0" applyNumberFormat="1" applyFont="1" applyFill="1" applyBorder="1"/>
    <xf numFmtId="3" fontId="48" fillId="0" borderId="0" xfId="0" applyNumberFormat="1" applyFont="1"/>
    <xf numFmtId="3" fontId="49" fillId="0" borderId="0" xfId="0" applyNumberFormat="1" applyFont="1"/>
    <xf numFmtId="3" fontId="48" fillId="0" borderId="1" xfId="0" applyNumberFormat="1" applyFont="1" applyBorder="1"/>
    <xf numFmtId="3" fontId="48" fillId="0" borderId="1" xfId="0" applyNumberFormat="1" applyFont="1" applyBorder="1" applyAlignment="1">
      <alignment horizontal="center" wrapText="1"/>
    </xf>
    <xf numFmtId="3" fontId="48" fillId="0" borderId="1" xfId="0" applyNumberFormat="1" applyFont="1" applyBorder="1" applyAlignment="1">
      <alignment horizontal="center" vertical="center" wrapText="1"/>
    </xf>
    <xf numFmtId="3" fontId="48" fillId="2" borderId="0" xfId="0" applyNumberFormat="1" applyFont="1" applyFill="1"/>
    <xf numFmtId="3" fontId="48" fillId="2" borderId="0" xfId="0" applyNumberFormat="1" applyFont="1" applyFill="1" applyAlignment="1">
      <alignment horizontal="center"/>
    </xf>
    <xf numFmtId="3" fontId="49" fillId="0" borderId="0" xfId="0" applyNumberFormat="1" applyFont="1" applyAlignment="1">
      <alignment horizontal="center"/>
    </xf>
    <xf numFmtId="3" fontId="49" fillId="0" borderId="0" xfId="0" applyNumberFormat="1" applyFont="1" applyAlignment="1">
      <alignment horizontal="right"/>
    </xf>
    <xf numFmtId="3" fontId="51" fillId="0" borderId="0" xfId="0" applyNumberFormat="1" applyFont="1" applyAlignment="1">
      <alignment horizontal="right"/>
    </xf>
    <xf numFmtId="3" fontId="52" fillId="0" borderId="0" xfId="0" applyNumberFormat="1" applyFont="1" applyAlignment="1">
      <alignment horizontal="right"/>
    </xf>
    <xf numFmtId="3" fontId="49" fillId="0" borderId="1" xfId="0" applyNumberFormat="1" applyFont="1" applyBorder="1" applyAlignment="1">
      <alignment horizontal="center"/>
    </xf>
    <xf numFmtId="3" fontId="49" fillId="0" borderId="1" xfId="0" applyNumberFormat="1" applyFont="1" applyBorder="1" applyAlignment="1">
      <alignment horizontal="right"/>
    </xf>
    <xf numFmtId="3" fontId="48" fillId="0" borderId="1" xfId="0" applyNumberFormat="1" applyFont="1" applyBorder="1" applyAlignment="1">
      <alignment horizontal="right"/>
    </xf>
    <xf numFmtId="3" fontId="50" fillId="0" borderId="0" xfId="0" applyNumberFormat="1" applyFont="1"/>
    <xf numFmtId="3" fontId="48" fillId="0" borderId="4" xfId="0" applyNumberFormat="1" applyFont="1" applyBorder="1" applyAlignment="1">
      <alignment horizontal="center"/>
    </xf>
    <xf numFmtId="3" fontId="49" fillId="0" borderId="4" xfId="0" applyNumberFormat="1" applyFont="1" applyBorder="1" applyAlignment="1">
      <alignment horizontal="right"/>
    </xf>
    <xf numFmtId="3" fontId="49" fillId="0" borderId="4" xfId="0" applyNumberFormat="1" applyFont="1" applyBorder="1" applyAlignment="1">
      <alignment horizontal="center"/>
    </xf>
    <xf numFmtId="3" fontId="48" fillId="2" borderId="9" xfId="0" applyNumberFormat="1" applyFont="1" applyFill="1" applyBorder="1"/>
    <xf numFmtId="3" fontId="48" fillId="3" borderId="1" xfId="0" applyNumberFormat="1" applyFont="1" applyFill="1" applyBorder="1" applyAlignment="1">
      <alignment horizontal="center"/>
    </xf>
    <xf numFmtId="3" fontId="48" fillId="0" borderId="0" xfId="0" applyNumberFormat="1" applyFont="1" applyAlignment="1">
      <alignment horizontal="center"/>
    </xf>
    <xf numFmtId="3" fontId="48" fillId="2" borderId="7" xfId="0" applyNumberFormat="1" applyFont="1" applyFill="1" applyBorder="1"/>
    <xf numFmtId="3" fontId="49" fillId="0" borderId="1" xfId="0" applyNumberFormat="1" applyFont="1" applyBorder="1"/>
    <xf numFmtId="3" fontId="50" fillId="0" borderId="0" xfId="0" applyNumberFormat="1" applyFont="1" applyAlignment="1">
      <alignment wrapText="1"/>
    </xf>
    <xf numFmtId="3" fontId="49" fillId="0" borderId="8" xfId="0" applyNumberFormat="1" applyFont="1" applyBorder="1" applyAlignment="1">
      <alignment horizontal="right"/>
    </xf>
    <xf numFmtId="3" fontId="48" fillId="0" borderId="8" xfId="0" applyNumberFormat="1" applyFont="1" applyBorder="1" applyAlignment="1">
      <alignment horizontal="right"/>
    </xf>
    <xf numFmtId="3" fontId="48" fillId="0" borderId="8" xfId="0" applyNumberFormat="1" applyFont="1" applyBorder="1" applyAlignment="1">
      <alignment horizontal="center"/>
    </xf>
    <xf numFmtId="3" fontId="49" fillId="0" borderId="8" xfId="0" applyNumberFormat="1" applyFont="1" applyBorder="1"/>
    <xf numFmtId="3" fontId="48" fillId="0" borderId="8" xfId="0" applyNumberFormat="1" applyFont="1" applyBorder="1"/>
    <xf numFmtId="3" fontId="48" fillId="3" borderId="1" xfId="0" applyNumberFormat="1" applyFont="1" applyFill="1" applyBorder="1"/>
    <xf numFmtId="3" fontId="5" fillId="0" borderId="0" xfId="0" applyNumberFormat="1" applyFont="1" applyAlignment="1">
      <alignment horizontal="left" wrapText="1"/>
    </xf>
    <xf numFmtId="41" fontId="26" fillId="0" borderId="1" xfId="0" quotePrefix="1" applyNumberFormat="1" applyFont="1" applyBorder="1" applyAlignment="1">
      <alignment horizontal="right"/>
    </xf>
    <xf numFmtId="41" fontId="19" fillId="0" borderId="0" xfId="0" applyNumberFormat="1" applyFont="1" applyFill="1"/>
    <xf numFmtId="3" fontId="53" fillId="0" borderId="0" xfId="0" applyNumberFormat="1" applyFont="1"/>
    <xf numFmtId="0" fontId="17" fillId="0" borderId="10" xfId="0" applyFont="1" applyBorder="1"/>
    <xf numFmtId="41" fontId="48" fillId="0" borderId="0" xfId="0" applyNumberFormat="1" applyFont="1"/>
    <xf numFmtId="0" fontId="48" fillId="0" borderId="10" xfId="0" applyFont="1" applyBorder="1"/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68"/>
  <sheetViews>
    <sheetView tabSelected="1" zoomScaleNormal="100" workbookViewId="0">
      <selection activeCell="AD20" sqref="AD20"/>
    </sheetView>
  </sheetViews>
  <sheetFormatPr defaultColWidth="9.1796875" defaultRowHeight="15.5" x14ac:dyDescent="0.35"/>
  <cols>
    <col min="1" max="1" width="43" style="2" bestFit="1" customWidth="1"/>
    <col min="2" max="2" width="15.453125" style="2" customWidth="1"/>
    <col min="3" max="3" width="17" style="2" customWidth="1"/>
    <col min="4" max="4" width="15.453125" style="2" customWidth="1"/>
    <col min="5" max="5" width="13.453125" style="2" bestFit="1" customWidth="1"/>
    <col min="6" max="6" width="11.1796875" style="2" hidden="1" customWidth="1"/>
    <col min="7" max="7" width="13.453125" style="2" bestFit="1" customWidth="1"/>
    <col min="8" max="8" width="11.1796875" style="2" hidden="1" customWidth="1"/>
    <col min="9" max="9" width="13.453125" style="2" bestFit="1" customWidth="1"/>
    <col min="10" max="10" width="11.1796875" style="2" hidden="1" customWidth="1"/>
    <col min="11" max="11" width="13.453125" style="2" hidden="1" customWidth="1"/>
    <col min="12" max="12" width="12.54296875" style="143" hidden="1" customWidth="1"/>
    <col min="13" max="13" width="13.453125" style="143" hidden="1" customWidth="1"/>
    <col min="14" max="14" width="11.1796875" style="140" hidden="1" customWidth="1"/>
    <col min="15" max="15" width="13.453125" style="85" hidden="1" customWidth="1"/>
    <col min="16" max="16" width="11.1796875" style="70" hidden="1" customWidth="1"/>
    <col min="17" max="17" width="13.453125" style="70" hidden="1" customWidth="1"/>
    <col min="18" max="18" width="11.1796875" style="70" hidden="1" customWidth="1"/>
    <col min="19" max="19" width="13.453125" style="70" hidden="1" customWidth="1"/>
    <col min="20" max="20" width="11.453125" style="2" hidden="1" customWidth="1"/>
    <col min="21" max="21" width="12.54296875" style="2" hidden="1" customWidth="1"/>
    <col min="22" max="22" width="11.453125" style="2" hidden="1" customWidth="1"/>
    <col min="23" max="23" width="16.1796875" style="2" hidden="1" customWidth="1"/>
    <col min="24" max="24" width="15.6328125" style="2" hidden="1" customWidth="1"/>
    <col min="25" max="25" width="16.1796875" style="2" hidden="1" customWidth="1"/>
    <col min="26" max="26" width="11.453125" style="2" hidden="1" customWidth="1"/>
    <col min="27" max="27" width="16.36328125" style="2" hidden="1" customWidth="1"/>
    <col min="28" max="28" width="9.1796875" style="2" customWidth="1"/>
    <col min="29" max="16384" width="9.1796875" style="2"/>
  </cols>
  <sheetData>
    <row r="1" spans="1:27" x14ac:dyDescent="0.35">
      <c r="A1" s="2" t="str">
        <f>ADMINISTRATIVE!A1</f>
        <v>OHIO CHAPTER ISA</v>
      </c>
    </row>
    <row r="2" spans="1:27" x14ac:dyDescent="0.35">
      <c r="A2" s="2" t="s">
        <v>273</v>
      </c>
      <c r="L2" s="143" t="s">
        <v>11</v>
      </c>
    </row>
    <row r="3" spans="1:27" s="65" customFormat="1" x14ac:dyDescent="0.35">
      <c r="A3" s="449" t="s">
        <v>285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  <c r="O3" s="86"/>
      <c r="P3" s="71"/>
      <c r="Q3" s="71"/>
      <c r="R3" s="71"/>
      <c r="S3" s="71"/>
    </row>
    <row r="4" spans="1:27" ht="48" customHeight="1" x14ac:dyDescent="0.35">
      <c r="A4" s="5"/>
      <c r="B4" s="11" t="s">
        <v>274</v>
      </c>
      <c r="C4" s="11" t="s">
        <v>275</v>
      </c>
      <c r="D4" s="11" t="s">
        <v>260</v>
      </c>
      <c r="E4" s="11" t="s">
        <v>261</v>
      </c>
      <c r="F4" s="11" t="s">
        <v>241</v>
      </c>
      <c r="G4" s="11" t="s">
        <v>262</v>
      </c>
      <c r="H4" s="11" t="s">
        <v>227</v>
      </c>
      <c r="I4" s="11" t="s">
        <v>251</v>
      </c>
      <c r="J4" s="11" t="s">
        <v>222</v>
      </c>
      <c r="K4" s="11" t="s">
        <v>252</v>
      </c>
      <c r="L4" s="142" t="s">
        <v>209</v>
      </c>
      <c r="M4" s="142" t="s">
        <v>223</v>
      </c>
      <c r="N4" s="11" t="s">
        <v>188</v>
      </c>
      <c r="O4" s="87" t="s">
        <v>212</v>
      </c>
      <c r="P4" s="87" t="s">
        <v>178</v>
      </c>
      <c r="Q4" s="87" t="s">
        <v>211</v>
      </c>
      <c r="R4" s="87" t="s">
        <v>167</v>
      </c>
      <c r="S4" s="87" t="s">
        <v>184</v>
      </c>
      <c r="T4" s="107" t="s">
        <v>148</v>
      </c>
      <c r="U4" s="107" t="s">
        <v>185</v>
      </c>
      <c r="V4" s="11" t="s">
        <v>143</v>
      </c>
      <c r="W4" s="11" t="s">
        <v>174</v>
      </c>
      <c r="X4" s="11" t="s">
        <v>13</v>
      </c>
      <c r="Y4" s="11" t="s">
        <v>175</v>
      </c>
      <c r="Z4" s="11" t="s">
        <v>10</v>
      </c>
      <c r="AA4" s="11" t="s">
        <v>63</v>
      </c>
    </row>
    <row r="5" spans="1:27" x14ac:dyDescent="0.35">
      <c r="A5" s="6" t="s">
        <v>0</v>
      </c>
      <c r="B5" s="320"/>
      <c r="C5" s="144"/>
      <c r="D5" s="320"/>
      <c r="E5" s="144"/>
      <c r="F5" s="320"/>
      <c r="G5" s="144"/>
      <c r="H5" s="320"/>
      <c r="I5" s="144"/>
      <c r="J5" s="320"/>
      <c r="K5" s="144"/>
      <c r="L5" s="341"/>
      <c r="M5" s="145"/>
      <c r="N5" s="141"/>
      <c r="O5" s="108"/>
      <c r="P5" s="151"/>
      <c r="Q5" s="151"/>
      <c r="R5" s="151"/>
      <c r="S5" s="151"/>
      <c r="T5" s="109"/>
      <c r="U5" s="109"/>
      <c r="V5" s="28"/>
      <c r="W5" s="28"/>
      <c r="X5" s="28"/>
      <c r="Y5" s="28"/>
      <c r="Z5" s="28"/>
      <c r="AA5" s="28"/>
    </row>
    <row r="6" spans="1:27" x14ac:dyDescent="0.35">
      <c r="A6" s="19" t="s">
        <v>6</v>
      </c>
      <c r="B6" s="146">
        <f>ADMINISTRATIVE!C17</f>
        <v>24700</v>
      </c>
      <c r="C6" s="146">
        <f>ADMINISTRATIVE!D17</f>
        <v>-16230</v>
      </c>
      <c r="D6" s="146">
        <f>ADMINISTRATIVE!E17</f>
        <v>36100</v>
      </c>
      <c r="E6" s="146">
        <f>ADMINISTRATIVE!F17</f>
        <v>57913</v>
      </c>
      <c r="F6" s="146" t="e">
        <f>ADMINISTRATIVE!#REF!</f>
        <v>#REF!</v>
      </c>
      <c r="G6" s="146">
        <f>ADMINISTRATIVE!G17</f>
        <v>21605</v>
      </c>
      <c r="H6" s="146">
        <f>ADMINISTRATIVE!H17</f>
        <v>11100</v>
      </c>
      <c r="I6" s="96">
        <f>ADMINISTRATIVE!I17</f>
        <v>10988</v>
      </c>
      <c r="J6" s="146">
        <f>ADMINISTRATIVE!J17</f>
        <v>23000</v>
      </c>
      <c r="K6" s="146">
        <f>ADMINISTRATIVE!K17</f>
        <v>24730</v>
      </c>
      <c r="L6" s="146">
        <f>ADMINISTRATIVE!L17</f>
        <v>35140</v>
      </c>
      <c r="M6" s="146">
        <f>ADMINISTRATIVE!M17</f>
        <v>31979.170000000002</v>
      </c>
      <c r="N6" s="110">
        <f>+ADMINISTRATIVE!N17</f>
        <v>15100</v>
      </c>
      <c r="O6" s="110">
        <f>ADMINISTRATIVE!O17</f>
        <v>18341.7</v>
      </c>
      <c r="P6" s="152">
        <f>ADMINISTRATIVE!P17</f>
        <v>-14480</v>
      </c>
      <c r="Q6" s="152">
        <f>ADMINISTRATIVE!Q17</f>
        <v>-35</v>
      </c>
      <c r="R6" s="152">
        <f>ADMINISTRATIVE!R17</f>
        <v>60</v>
      </c>
      <c r="S6" s="153">
        <f>ADMINISTRATIVE!S17</f>
        <v>-23158</v>
      </c>
      <c r="T6" s="111">
        <f>ADMINISTRATIVE!T17</f>
        <v>-2450</v>
      </c>
      <c r="U6" s="112">
        <f>ADMINISTRATIVE!U17</f>
        <v>-17215</v>
      </c>
      <c r="V6" s="29">
        <f>ADMINISTRATIVE!V17</f>
        <v>550</v>
      </c>
      <c r="W6" s="29">
        <f>ADMINISTRATIVE!W17</f>
        <v>-89</v>
      </c>
      <c r="X6" s="29">
        <f>ADMINISTRATIVE!X17</f>
        <v>0</v>
      </c>
      <c r="Y6" s="67">
        <f>ADMINISTRATIVE!Y17</f>
        <v>140</v>
      </c>
      <c r="Z6" s="29">
        <f>ADMINISTRATIVE!Z17</f>
        <v>0</v>
      </c>
      <c r="AA6" s="30">
        <f>ADMINISTRATIVE!AA17</f>
        <v>40</v>
      </c>
    </row>
    <row r="7" spans="1:27" x14ac:dyDescent="0.35">
      <c r="A7" s="7" t="s">
        <v>55</v>
      </c>
      <c r="B7" s="146">
        <f>+MEMBERSHIP!C15</f>
        <v>40000</v>
      </c>
      <c r="C7" s="146">
        <f>+MEMBERSHIP!D15</f>
        <v>38040</v>
      </c>
      <c r="D7" s="146">
        <f>+MEMBERSHIP!E15</f>
        <v>38000</v>
      </c>
      <c r="E7" s="146">
        <f>+MEMBERSHIP!F15</f>
        <v>35190</v>
      </c>
      <c r="F7" s="146" t="e">
        <f>+MEMBERSHIP!#REF!</f>
        <v>#REF!</v>
      </c>
      <c r="G7" s="146">
        <f>+MEMBERSHIP!G15</f>
        <v>34720</v>
      </c>
      <c r="H7" s="146" t="e">
        <f>+MEMBERSHIP!#REF!</f>
        <v>#REF!</v>
      </c>
      <c r="I7" s="96">
        <f>+MEMBERSHIP!H15</f>
        <v>45890</v>
      </c>
      <c r="J7" s="146">
        <f>+MEMBERSHIP!I15</f>
        <v>38000</v>
      </c>
      <c r="K7" s="146">
        <f>+MEMBERSHIP!J15</f>
        <v>38115</v>
      </c>
      <c r="L7" s="146">
        <f>+MEMBERSHIP!K15</f>
        <v>41000</v>
      </c>
      <c r="M7" s="146">
        <f>+MEMBERSHIP!L15</f>
        <v>41380</v>
      </c>
      <c r="N7" s="110">
        <f>+MEMBERSHIP!L15</f>
        <v>41380</v>
      </c>
      <c r="O7" s="110">
        <f>+MEMBERSHIP!N15</f>
        <v>39860</v>
      </c>
      <c r="P7" s="152">
        <f>MEMBERSHIP!O15</f>
        <v>36000</v>
      </c>
      <c r="Q7" s="152">
        <f>MEMBERSHIP!P15</f>
        <v>37840</v>
      </c>
      <c r="R7" s="152">
        <f>MEMBERSHIP!Q15</f>
        <v>37000</v>
      </c>
      <c r="S7" s="153">
        <f>MEMBERSHIP!R15</f>
        <v>35445</v>
      </c>
      <c r="T7" s="111">
        <f>MEMBERSHIP!S15</f>
        <v>32130</v>
      </c>
      <c r="U7" s="112">
        <f>MEMBERSHIP!T15</f>
        <v>34825</v>
      </c>
      <c r="V7" s="29">
        <f>MEMBERSHIP!U15</f>
        <v>30500</v>
      </c>
      <c r="W7" s="29">
        <f>MEMBERSHIP!V15</f>
        <v>25305</v>
      </c>
      <c r="X7" s="29">
        <f>MEMBERSHIP!W15</f>
        <v>34650</v>
      </c>
      <c r="Y7" s="67">
        <f>MEMBERSHIP!X15</f>
        <v>30395</v>
      </c>
      <c r="Z7" s="29">
        <f>MEMBERSHIP!Y15</f>
        <v>33000</v>
      </c>
      <c r="AA7" s="30">
        <f>MEMBERSHIP!Z15</f>
        <v>32460</v>
      </c>
    </row>
    <row r="8" spans="1:27" x14ac:dyDescent="0.35">
      <c r="A8" s="7" t="s">
        <v>61</v>
      </c>
      <c r="B8" s="146">
        <f>+BOARD!C9</f>
        <v>0</v>
      </c>
      <c r="C8" s="146">
        <f>+BOARD!D9</f>
        <v>0</v>
      </c>
      <c r="D8" s="146">
        <f>+BOARD!E9</f>
        <v>0</v>
      </c>
      <c r="E8" s="146">
        <f>+BOARD!F9</f>
        <v>0</v>
      </c>
      <c r="F8" s="146" t="e">
        <f>+BOARD!#REF!</f>
        <v>#REF!</v>
      </c>
      <c r="G8" s="146">
        <f>+BOARD!G9</f>
        <v>0</v>
      </c>
      <c r="H8" s="146" t="e">
        <f>+BOARD!#REF!</f>
        <v>#REF!</v>
      </c>
      <c r="I8" s="96">
        <f>+BOARD!H9</f>
        <v>0</v>
      </c>
      <c r="J8" s="146">
        <f>+BOARD!I9</f>
        <v>0</v>
      </c>
      <c r="K8" s="146">
        <f>+BOARD!J9</f>
        <v>0</v>
      </c>
      <c r="L8" s="146">
        <f>+BOARD!K9</f>
        <v>0</v>
      </c>
      <c r="M8" s="146">
        <f>+BOARD!L9</f>
        <v>0</v>
      </c>
      <c r="N8" s="110">
        <f>+BOARD!M9</f>
        <v>0</v>
      </c>
      <c r="O8" s="110">
        <f>+BOARD!N9</f>
        <v>0</v>
      </c>
      <c r="P8" s="152">
        <f>BOARD!O9</f>
        <v>0</v>
      </c>
      <c r="Q8" s="152">
        <f>BOARD!P9</f>
        <v>0</v>
      </c>
      <c r="R8" s="152">
        <f>BOARD!Q9</f>
        <v>0</v>
      </c>
      <c r="S8" s="153">
        <f>BOARD!R9</f>
        <v>0</v>
      </c>
      <c r="T8" s="111">
        <f>BOARD!S9</f>
        <v>0</v>
      </c>
      <c r="U8" s="112">
        <f>BOARD!T9</f>
        <v>0</v>
      </c>
      <c r="V8" s="29">
        <f>BOARD!U9</f>
        <v>0</v>
      </c>
      <c r="W8" s="29">
        <f>BOARD!V9</f>
        <v>0</v>
      </c>
      <c r="X8" s="29">
        <f>BOARD!W9</f>
        <v>0</v>
      </c>
      <c r="Y8" s="67">
        <f>BOARD!X9</f>
        <v>0</v>
      </c>
      <c r="Z8" s="29">
        <f>BOARD!Y9</f>
        <v>0</v>
      </c>
      <c r="AA8" s="30">
        <f>BOARD!Z9</f>
        <v>0</v>
      </c>
    </row>
    <row r="9" spans="1:27" x14ac:dyDescent="0.35">
      <c r="A9" s="20" t="s">
        <v>56</v>
      </c>
      <c r="B9" s="96">
        <f>+'BUCKEYE ARBORIST'!C14</f>
        <v>21000</v>
      </c>
      <c r="C9" s="96">
        <f>+'BUCKEYE ARBORIST'!D14</f>
        <v>18340</v>
      </c>
      <c r="D9" s="96">
        <f>+'BUCKEYE ARBORIST'!E14</f>
        <v>24000</v>
      </c>
      <c r="E9" s="96">
        <f>+'BUCKEYE ARBORIST'!F14</f>
        <v>23805</v>
      </c>
      <c r="F9" s="96" t="e">
        <f>+'BUCKEYE ARBORIST'!#REF!</f>
        <v>#REF!</v>
      </c>
      <c r="G9" s="96">
        <f>+'BUCKEYE ARBORIST'!G14</f>
        <v>17155</v>
      </c>
      <c r="H9" s="96" t="e">
        <f>+'BUCKEYE ARBORIST'!#REF!</f>
        <v>#REF!</v>
      </c>
      <c r="I9" s="96">
        <f>+'BUCKEYE ARBORIST'!H14</f>
        <v>18695</v>
      </c>
      <c r="J9" s="96">
        <f>+'BUCKEYE ARBORIST'!I14</f>
        <v>22500</v>
      </c>
      <c r="K9" s="96">
        <f>+'BUCKEYE ARBORIST'!J14</f>
        <v>21227.22</v>
      </c>
      <c r="L9" s="96">
        <f>+'BUCKEYE ARBORIST'!K14</f>
        <v>22500</v>
      </c>
      <c r="M9" s="96">
        <f>+'BUCKEYE ARBORIST'!L14</f>
        <v>24190</v>
      </c>
      <c r="N9" s="113">
        <f>+'BUCKEYE ARBORIST'!M14</f>
        <v>14000</v>
      </c>
      <c r="O9" s="113">
        <f>+'BUCKEYE ARBORIST'!N14</f>
        <v>12834</v>
      </c>
      <c r="P9" s="153">
        <f>'BUCKEYE ARBORIST'!O14</f>
        <v>15500</v>
      </c>
      <c r="Q9" s="153">
        <f>'BUCKEYE ARBORIST'!P14</f>
        <v>17108</v>
      </c>
      <c r="R9" s="153">
        <f>'BUCKEYE ARBORIST'!Q14</f>
        <v>20000</v>
      </c>
      <c r="S9" s="153">
        <f>'BUCKEYE ARBORIST'!R14</f>
        <v>18230</v>
      </c>
      <c r="T9" s="112">
        <f>'BUCKEYE ARBORIST'!S14</f>
        <v>21500</v>
      </c>
      <c r="U9" s="112">
        <f>'BUCKEYE ARBORIST'!T14</f>
        <v>19767</v>
      </c>
      <c r="V9" s="30">
        <f>'BUCKEYE ARBORIST'!U14</f>
        <v>20000</v>
      </c>
      <c r="W9" s="30">
        <f>'BUCKEYE ARBORIST'!V14</f>
        <v>14209</v>
      </c>
      <c r="X9" s="30">
        <f>'BUCKEYE ARBORIST'!W14</f>
        <v>20970</v>
      </c>
      <c r="Y9" s="30">
        <f>'BUCKEYE ARBORIST'!X14</f>
        <v>19568</v>
      </c>
      <c r="Z9" s="30">
        <f>'BUCKEYE ARBORIST'!Y14</f>
        <v>16140</v>
      </c>
      <c r="AA9" s="30">
        <f>'BUCKEYE ARBORIST'!Z14</f>
        <v>17110</v>
      </c>
    </row>
    <row r="10" spans="1:27" x14ac:dyDescent="0.35">
      <c r="A10" s="20" t="s">
        <v>40</v>
      </c>
      <c r="B10" s="96">
        <f>+OTCC!C13</f>
        <v>123000</v>
      </c>
      <c r="C10" s="96">
        <f>+OTCC!D13</f>
        <v>128905</v>
      </c>
      <c r="D10" s="96">
        <f>+OTCC!E13</f>
        <v>95000</v>
      </c>
      <c r="E10" s="96">
        <f>+OTCC!F13</f>
        <v>47222</v>
      </c>
      <c r="F10" s="96" t="e">
        <f>+OTCC!#REF!</f>
        <v>#REF!</v>
      </c>
      <c r="G10" s="96">
        <f>+OTCC!G13</f>
        <v>127323</v>
      </c>
      <c r="H10" s="96">
        <f>+OTCC!H13</f>
        <v>95000</v>
      </c>
      <c r="I10" s="96">
        <f>+OTCC!I13</f>
        <v>93705</v>
      </c>
      <c r="J10" s="96">
        <f>+OTCC!J13</f>
        <v>100000</v>
      </c>
      <c r="K10" s="96">
        <f>+OTCC!K13</f>
        <v>51215</v>
      </c>
      <c r="L10" s="96">
        <f>+OTCC!L13</f>
        <v>35000</v>
      </c>
      <c r="M10" s="96">
        <f>+OTCC!M13</f>
        <v>96786</v>
      </c>
      <c r="N10" s="113">
        <f>+OTCC!N13</f>
        <v>86000</v>
      </c>
      <c r="O10" s="113">
        <f>+OTCC!O13</f>
        <v>84895</v>
      </c>
      <c r="P10" s="153">
        <f>OTCC!P13</f>
        <v>92600</v>
      </c>
      <c r="Q10" s="153">
        <f>OTCC!Q13</f>
        <v>99085</v>
      </c>
      <c r="R10" s="153">
        <f>OTCC!R13</f>
        <v>88200</v>
      </c>
      <c r="S10" s="153">
        <f>OTCC!S13</f>
        <v>87877</v>
      </c>
      <c r="T10" s="112">
        <f>OTCC!T13</f>
        <v>87950</v>
      </c>
      <c r="U10" s="112">
        <f>OTCC!U13</f>
        <v>85720</v>
      </c>
      <c r="V10" s="30">
        <f>OTCC!V13</f>
        <v>93930</v>
      </c>
      <c r="W10" s="30">
        <f>OTCC!W13</f>
        <v>87640</v>
      </c>
      <c r="X10" s="30">
        <f>OTCC!X13</f>
        <v>108175</v>
      </c>
      <c r="Y10" s="30">
        <f>OTCC!Y13</f>
        <v>89820</v>
      </c>
      <c r="Z10" s="30">
        <f>OTCC!Z13</f>
        <v>109375</v>
      </c>
      <c r="AA10" s="30">
        <f>OTCC!AA13</f>
        <v>84000</v>
      </c>
    </row>
    <row r="11" spans="1:27" x14ac:dyDescent="0.35">
      <c r="A11" s="20" t="s">
        <v>57</v>
      </c>
      <c r="B11" s="96">
        <f>+'ARBORIST CERTIFICATE'!C12</f>
        <v>37500</v>
      </c>
      <c r="C11" s="96">
        <f>+'ARBORIST CERTIFICATE'!D12</f>
        <v>37402</v>
      </c>
      <c r="D11" s="96">
        <f>+'ARBORIST CERTIFICATE'!E12</f>
        <v>32000</v>
      </c>
      <c r="E11" s="96">
        <f>+'ARBORIST CERTIFICATE'!F12</f>
        <v>19868</v>
      </c>
      <c r="F11" s="96" t="e">
        <f>+'ARBORIST CERTIFICATE'!#REF!</f>
        <v>#REF!</v>
      </c>
      <c r="G11" s="96">
        <f>+'ARBORIST CERTIFICATE'!G12</f>
        <v>32272</v>
      </c>
      <c r="H11" s="96" t="e">
        <f>+'ARBORIST CERTIFICATE'!#REF!</f>
        <v>#REF!</v>
      </c>
      <c r="I11" s="96">
        <f>+'ARBORIST CERTIFICATE'!H12</f>
        <v>34789</v>
      </c>
      <c r="J11" s="96">
        <f>+'ARBORIST CERTIFICATE'!I12</f>
        <v>32000</v>
      </c>
      <c r="K11" s="96">
        <f>+'ARBORIST CERTIFICATE'!J12</f>
        <v>26112</v>
      </c>
      <c r="L11" s="96">
        <f>+'ARBORIST CERTIFICATE'!K12</f>
        <v>32000</v>
      </c>
      <c r="M11" s="96">
        <f>+'ARBORIST CERTIFICATE'!L12</f>
        <v>32536</v>
      </c>
      <c r="N11" s="113">
        <f>+'ARBORIST CERTIFICATE'!M12</f>
        <v>30000</v>
      </c>
      <c r="O11" s="113">
        <f>+'ARBORIST CERTIFICATE'!N12</f>
        <v>26429</v>
      </c>
      <c r="P11" s="153">
        <f>'ARBORIST CERTIFICATE'!O12</f>
        <v>22000</v>
      </c>
      <c r="Q11" s="153">
        <f>'ARBORIST CERTIFICATE'!P12</f>
        <v>21210</v>
      </c>
      <c r="R11" s="153">
        <f>'ARBORIST CERTIFICATE'!Q12</f>
        <v>22000</v>
      </c>
      <c r="S11" s="153">
        <f>'ARBORIST CERTIFICATE'!R12</f>
        <v>21494</v>
      </c>
      <c r="T11" s="112">
        <f>'ARBORIST CERTIFICATE'!S12</f>
        <v>22000</v>
      </c>
      <c r="U11" s="112">
        <f>'ARBORIST CERTIFICATE'!T12</f>
        <v>23133</v>
      </c>
      <c r="V11" s="30">
        <f>'ARBORIST CERTIFICATE'!U12</f>
        <v>22000</v>
      </c>
      <c r="W11" s="30">
        <f>'ARBORIST CERTIFICATE'!V12</f>
        <v>21154</v>
      </c>
      <c r="X11" s="30">
        <f>'ARBORIST CERTIFICATE'!W12</f>
        <v>20000</v>
      </c>
      <c r="Y11" s="30">
        <f>'ARBORIST CERTIFICATE'!X12</f>
        <v>20599</v>
      </c>
      <c r="Z11" s="30">
        <f>'ARBORIST CERTIFICATE'!Y12</f>
        <v>20000</v>
      </c>
      <c r="AA11" s="30">
        <f>'ARBORIST CERTIFICATE'!Z12</f>
        <v>23039</v>
      </c>
    </row>
    <row r="12" spans="1:27" x14ac:dyDescent="0.35">
      <c r="A12" s="20" t="s">
        <v>205</v>
      </c>
      <c r="B12" s="146">
        <f>+'OHIO TCC'!C11</f>
        <v>7800</v>
      </c>
      <c r="C12" s="146">
        <f>+'OHIO TCC'!D11</f>
        <v>7650</v>
      </c>
      <c r="D12" s="146">
        <f>+'OHIO TCC'!E11</f>
        <v>8300</v>
      </c>
      <c r="E12" s="146">
        <f>+'OHIO TCC'!F11</f>
        <v>5550</v>
      </c>
      <c r="F12" s="146" t="e">
        <f>+'OHIO TCC'!#REF!</f>
        <v>#REF!</v>
      </c>
      <c r="G12" s="146">
        <f>+'OHIO TCC'!G11</f>
        <v>0</v>
      </c>
      <c r="H12" s="146" t="e">
        <f>+'OHIO TCC'!#REF!</f>
        <v>#REF!</v>
      </c>
      <c r="I12" s="96">
        <f>+'OHIO TCC'!H11</f>
        <v>5417</v>
      </c>
      <c r="J12" s="146">
        <f>+'OHIO TCC'!I11</f>
        <v>5000</v>
      </c>
      <c r="K12" s="146">
        <f>+'OHIO TCC'!J11</f>
        <v>3775</v>
      </c>
      <c r="L12" s="146">
        <f>+'OHIO TCC'!K11</f>
        <v>5500</v>
      </c>
      <c r="M12" s="146">
        <f>+'OHIO TCC'!L11</f>
        <v>95</v>
      </c>
      <c r="N12" s="110">
        <f>+'OHIO TCC'!M11</f>
        <v>3500</v>
      </c>
      <c r="O12" s="110">
        <f>+'OHIO TCC'!N11</f>
        <v>6489</v>
      </c>
      <c r="P12" s="152">
        <f>'OHIO TCC'!O11</f>
        <v>3500</v>
      </c>
      <c r="Q12" s="152">
        <f>'OHIO TCC'!P11</f>
        <v>3605</v>
      </c>
      <c r="R12" s="152">
        <f>'OHIO TCC'!Q11</f>
        <v>4040</v>
      </c>
      <c r="S12" s="153">
        <f>'OHIO TCC'!R11</f>
        <v>3870</v>
      </c>
      <c r="T12" s="111">
        <f>'OHIO TCC'!S11</f>
        <v>3500</v>
      </c>
      <c r="U12" s="112">
        <f>'OHIO TCC'!T11</f>
        <v>2455</v>
      </c>
      <c r="V12" s="29">
        <f>'OHIO TCC'!U11</f>
        <v>3205</v>
      </c>
      <c r="W12" s="29">
        <f>'OHIO TCC'!V11</f>
        <v>3205</v>
      </c>
      <c r="X12" s="29">
        <f>'OHIO TCC'!W11</f>
        <v>3625</v>
      </c>
      <c r="Y12" s="67">
        <f>'OHIO TCC'!X11</f>
        <v>4665</v>
      </c>
      <c r="Z12" s="29">
        <f>'OHIO TCC'!Y11</f>
        <v>3625</v>
      </c>
      <c r="AA12" s="30">
        <f>'OHIO TCC'!Z11</f>
        <v>3195</v>
      </c>
    </row>
    <row r="13" spans="1:27" x14ac:dyDescent="0.35">
      <c r="A13" s="20" t="s">
        <v>206</v>
      </c>
      <c r="B13" s="96">
        <f>+'CERT PREP COURSES'!C12</f>
        <v>8900</v>
      </c>
      <c r="C13" s="96">
        <f>+'CERT PREP COURSES'!D12</f>
        <v>10020</v>
      </c>
      <c r="D13" s="96">
        <f>+'CERT PREP COURSES'!E12</f>
        <v>6000</v>
      </c>
      <c r="E13" s="96">
        <f>+'CERT PREP COURSES'!F12</f>
        <v>3290</v>
      </c>
      <c r="F13" s="96" t="e">
        <f>+'CERT PREP COURSES'!#REF!</f>
        <v>#REF!</v>
      </c>
      <c r="G13" s="96">
        <f>+'CERT PREP COURSES'!G12</f>
        <v>5170</v>
      </c>
      <c r="H13" s="96" t="e">
        <f>+'CERT PREP COURSES'!#REF!</f>
        <v>#REF!</v>
      </c>
      <c r="I13" s="96">
        <f>+'CERT PREP COURSES'!H12</f>
        <v>9440</v>
      </c>
      <c r="J13" s="96">
        <f>+'CERT PREP COURSES'!I12</f>
        <v>9500</v>
      </c>
      <c r="K13" s="96">
        <f>+'CERT PREP COURSES'!J12</f>
        <v>6515</v>
      </c>
      <c r="L13" s="96">
        <f>+'CERT PREP COURSES'!K12</f>
        <v>6500</v>
      </c>
      <c r="M13" s="96">
        <f>+'CERT PREP COURSES'!L12</f>
        <v>7005</v>
      </c>
      <c r="N13" s="113">
        <f>+'CERT PREP COURSES'!M12</f>
        <v>6650</v>
      </c>
      <c r="O13" s="113">
        <f>+'CERT PREP COURSES'!N12</f>
        <v>8980</v>
      </c>
      <c r="P13" s="153">
        <f>'CERT PREP COURSES'!O12</f>
        <v>6800</v>
      </c>
      <c r="Q13" s="153">
        <f>'CERT PREP COURSES'!P12</f>
        <v>2920</v>
      </c>
      <c r="R13" s="153">
        <f>'CERT PREP COURSES'!Q12</f>
        <v>5000</v>
      </c>
      <c r="S13" s="153">
        <f>'CERT PREP COURSES'!R12</f>
        <v>5780</v>
      </c>
      <c r="T13" s="112">
        <f>'CERT PREP COURSES'!S12</f>
        <v>5000</v>
      </c>
      <c r="U13" s="112">
        <f>'CERT PREP COURSES'!T12</f>
        <v>5040</v>
      </c>
      <c r="V13" s="30">
        <f>'CERT PREP COURSES'!U12</f>
        <v>3750</v>
      </c>
      <c r="W13" s="30">
        <f>'CERT PREP COURSES'!V12</f>
        <v>0</v>
      </c>
      <c r="X13" s="30">
        <f>'CERT PREP COURSES'!W12</f>
        <v>3750</v>
      </c>
      <c r="Y13" s="30">
        <f>'CERT PREP COURSES'!X12</f>
        <v>4200</v>
      </c>
      <c r="Z13" s="30">
        <f>'CERT PREP COURSES'!Y12</f>
        <v>3750</v>
      </c>
      <c r="AA13" s="30">
        <f>'CERT PREP COURSES'!Z12</f>
        <v>4475</v>
      </c>
    </row>
    <row r="14" spans="1:27" x14ac:dyDescent="0.35">
      <c r="A14" s="20" t="s">
        <v>62</v>
      </c>
      <c r="B14" s="96">
        <f>+EDUCATION!C12</f>
        <v>31500</v>
      </c>
      <c r="C14" s="96">
        <f>+EDUCATION!D12</f>
        <v>31865</v>
      </c>
      <c r="D14" s="96">
        <f>+EDUCATION!E12</f>
        <v>30800</v>
      </c>
      <c r="E14" s="96">
        <f>+EDUCATION!F12</f>
        <v>36968</v>
      </c>
      <c r="F14" s="96" t="e">
        <f>+EDUCATION!#REF!</f>
        <v>#REF!</v>
      </c>
      <c r="G14" s="96">
        <f>+EDUCATION!G12</f>
        <v>37092</v>
      </c>
      <c r="H14" s="96" t="e">
        <f>+EDUCATION!#REF!</f>
        <v>#REF!</v>
      </c>
      <c r="I14" s="96">
        <f>+EDUCATION!H12</f>
        <v>23396</v>
      </c>
      <c r="J14" s="96">
        <f>+EDUCATION!I12</f>
        <v>17510</v>
      </c>
      <c r="K14" s="96">
        <f>+EDUCATION!J12</f>
        <v>19568</v>
      </c>
      <c r="L14" s="96">
        <f>+EDUCATION!K12</f>
        <v>14050</v>
      </c>
      <c r="M14" s="96">
        <f>+EDUCATION!L12</f>
        <v>18356</v>
      </c>
      <c r="N14" s="113">
        <f>+EDUCATION!M12</f>
        <v>36300</v>
      </c>
      <c r="O14" s="113">
        <f>+EDUCATION!N12</f>
        <v>30938</v>
      </c>
      <c r="P14" s="153">
        <f>EDUCATION!O12</f>
        <v>16000</v>
      </c>
      <c r="Q14" s="153">
        <f>EDUCATION!P12</f>
        <v>15214</v>
      </c>
      <c r="R14" s="153">
        <f>EDUCATION!Q12</f>
        <v>30500</v>
      </c>
      <c r="S14" s="153">
        <f>EDUCATION!R12</f>
        <v>17966</v>
      </c>
      <c r="T14" s="112">
        <f>EDUCATION!S12</f>
        <v>14000</v>
      </c>
      <c r="U14" s="112">
        <f>EDUCATION!T12</f>
        <v>8820</v>
      </c>
      <c r="V14" s="30">
        <f>EDUCATION!U12</f>
        <v>16800</v>
      </c>
      <c r="W14" s="29">
        <f>EDUCATION!V12</f>
        <v>0</v>
      </c>
      <c r="X14" s="29">
        <f>EDUCATION!W12</f>
        <v>0</v>
      </c>
      <c r="Y14" s="67">
        <f>EDUCATION!X12</f>
        <v>0</v>
      </c>
      <c r="Z14" s="29">
        <f>EDUCATION!Y12</f>
        <v>0</v>
      </c>
      <c r="AA14" s="30">
        <f>EDUCATION!Z12</f>
        <v>0</v>
      </c>
    </row>
    <row r="15" spans="1:27" hidden="1" x14ac:dyDescent="0.35">
      <c r="A15" s="20" t="s">
        <v>58</v>
      </c>
      <c r="B15" s="96">
        <v>0</v>
      </c>
      <c r="C15" s="96">
        <f>+'CLAY PIGEON'!B12</f>
        <v>0</v>
      </c>
      <c r="D15" s="96">
        <f>+'CLAY PIGEON'!C12</f>
        <v>0</v>
      </c>
      <c r="E15" s="96">
        <f>+'CLAY PIGEON'!D12</f>
        <v>0</v>
      </c>
      <c r="F15" s="96">
        <f>+'CLAY PIGEON'!E12</f>
        <v>0</v>
      </c>
      <c r="G15" s="96">
        <f>+'CLAY PIGEON'!F12</f>
        <v>0</v>
      </c>
      <c r="H15" s="96">
        <f>+'CLAY PIGEON'!G12</f>
        <v>0</v>
      </c>
      <c r="I15" s="96">
        <f>+'CLAY PIGEON'!H12</f>
        <v>225</v>
      </c>
      <c r="J15" s="96">
        <f>+'CLAY PIGEON'!I12</f>
        <v>4125</v>
      </c>
      <c r="K15" s="96">
        <f>+'CLAY PIGEON'!J12</f>
        <v>750</v>
      </c>
      <c r="L15" s="96">
        <f>+'CLAY PIGEON'!K12</f>
        <v>0</v>
      </c>
      <c r="M15" s="96">
        <f>+'CLAY PIGEON'!L12</f>
        <v>0</v>
      </c>
      <c r="N15" s="113">
        <f>+'CLAY PIGEON'!M12</f>
        <v>0</v>
      </c>
      <c r="O15" s="113">
        <f>+'CLAY PIGEON'!N12</f>
        <v>0</v>
      </c>
      <c r="P15" s="153">
        <f>'CLAY PIGEON'!O12</f>
        <v>3000</v>
      </c>
      <c r="Q15" s="153">
        <f>'CLAY PIGEON'!P12</f>
        <v>0</v>
      </c>
      <c r="R15" s="153">
        <f>'CLAY PIGEON'!Q12</f>
        <v>3820</v>
      </c>
      <c r="S15" s="153">
        <f>'CLAY PIGEON'!R12</f>
        <v>3860</v>
      </c>
      <c r="T15" s="112">
        <f>'CLAY PIGEON'!S12</f>
        <v>1930</v>
      </c>
      <c r="U15" s="112">
        <f>'CLAY PIGEON'!T12</f>
        <v>728</v>
      </c>
      <c r="V15" s="30">
        <f>'CLAY PIGEON'!U12</f>
        <v>3050</v>
      </c>
      <c r="W15" s="29">
        <f>'CLAY PIGEON'!V12</f>
        <v>0</v>
      </c>
      <c r="X15" s="29">
        <f>'CLAY PIGEON'!W12</f>
        <v>5950</v>
      </c>
      <c r="Y15" s="67">
        <f>'CLAY PIGEON'!X12</f>
        <v>0</v>
      </c>
      <c r="Z15" s="29">
        <f>'CLAY PIGEON'!Y12</f>
        <v>0</v>
      </c>
      <c r="AA15" s="30">
        <f>'CLAY PIGEON'!Z12</f>
        <v>3050</v>
      </c>
    </row>
    <row r="16" spans="1:27" x14ac:dyDescent="0.35">
      <c r="A16" s="20" t="s">
        <v>59</v>
      </c>
      <c r="B16" s="96">
        <f>+SCHOLARSHIP!C12</f>
        <v>5000</v>
      </c>
      <c r="C16" s="96">
        <f>+SCHOLARSHIP!D12</f>
        <v>3128</v>
      </c>
      <c r="D16" s="96">
        <f>+SCHOLARSHIP!E12</f>
        <v>6120</v>
      </c>
      <c r="E16" s="96">
        <f>+SCHOLARSHIP!F12</f>
        <v>1640</v>
      </c>
      <c r="F16" s="96" t="e">
        <f>+SCHOLARSHIP!#REF!</f>
        <v>#REF!</v>
      </c>
      <c r="G16" s="96">
        <f>+SCHOLARSHIP!G12</f>
        <v>6480</v>
      </c>
      <c r="H16" s="96" t="e">
        <f>+SCHOLARSHIP!#REF!</f>
        <v>#REF!</v>
      </c>
      <c r="I16" s="96">
        <f>+SCHOLARSHIP!H12</f>
        <v>260</v>
      </c>
      <c r="J16" s="96">
        <f>+SCHOLARSHIP!I12</f>
        <v>2500</v>
      </c>
      <c r="K16" s="96">
        <f>+SCHOLARSHIP!J12</f>
        <v>1270</v>
      </c>
      <c r="L16" s="96">
        <f>+SCHOLARSHIP!K12</f>
        <v>0</v>
      </c>
      <c r="M16" s="96">
        <f>+SCHOLARSHIP!L12</f>
        <v>3027.75</v>
      </c>
      <c r="N16" s="113">
        <f>+SCHOLARSHIP!M12</f>
        <v>0</v>
      </c>
      <c r="O16" s="113">
        <f>+SCHOLARSHIP!N12</f>
        <v>17.61</v>
      </c>
      <c r="P16" s="153">
        <f>SCHOLARSHIP!O12</f>
        <v>80</v>
      </c>
      <c r="Q16" s="153">
        <f>SCHOLARSHIP!P12</f>
        <v>1489</v>
      </c>
      <c r="R16" s="153">
        <f>SCHOLARSHIP!Q12</f>
        <v>120</v>
      </c>
      <c r="S16" s="153">
        <f>SCHOLARSHIP!R12</f>
        <v>102</v>
      </c>
      <c r="T16" s="112">
        <f>SCHOLARSHIP!S12</f>
        <v>120</v>
      </c>
      <c r="U16" s="112">
        <f>SCHOLARSHIP!T12</f>
        <v>130</v>
      </c>
      <c r="V16" s="30">
        <f>SCHOLARSHIP!U12</f>
        <v>0</v>
      </c>
      <c r="W16" s="29">
        <f>SCHOLARSHIP!V12</f>
        <v>274</v>
      </c>
      <c r="X16" s="29">
        <f>SCHOLARSHIP!W12</f>
        <v>120</v>
      </c>
      <c r="Y16" s="67">
        <f>SCHOLARSHIP!X12</f>
        <v>116</v>
      </c>
      <c r="Z16" s="29">
        <f>SCHOLARSHIP!Y12</f>
        <v>360</v>
      </c>
      <c r="AA16" s="30">
        <f>SCHOLARSHIP!Z12</f>
        <v>772.56</v>
      </c>
    </row>
    <row r="17" spans="1:27" x14ac:dyDescent="0.35">
      <c r="A17" s="20" t="s">
        <v>60</v>
      </c>
      <c r="B17" s="96">
        <f>+'GOLF OUTING'!B10</f>
        <v>0</v>
      </c>
      <c r="C17" s="96">
        <f>+'GOLF OUTING'!C10</f>
        <v>0</v>
      </c>
      <c r="D17" s="96">
        <f>+'GOLF OUTING'!D10</f>
        <v>0</v>
      </c>
      <c r="E17" s="96">
        <f>+'GOLF OUTING'!E10</f>
        <v>2735</v>
      </c>
      <c r="F17" s="96">
        <f>+'GOLF OUTING'!F10</f>
        <v>3500</v>
      </c>
      <c r="G17" s="96">
        <f>+'GOLF OUTING'!G10</f>
        <v>0</v>
      </c>
      <c r="H17" s="96" t="e">
        <f>+'GOLF OUTING'!#REF!</f>
        <v>#REF!</v>
      </c>
      <c r="I17" s="96">
        <f>+'GOLF OUTING'!H10</f>
        <v>5867</v>
      </c>
      <c r="J17" s="96">
        <f>+'GOLF OUTING'!I10</f>
        <v>5100</v>
      </c>
      <c r="K17" s="96">
        <f>+'GOLF OUTING'!J10</f>
        <v>4977</v>
      </c>
      <c r="L17" s="96">
        <f>+'GOLF OUTING'!K10</f>
        <v>7000</v>
      </c>
      <c r="M17" s="96">
        <f>+'GOLF OUTING'!L10</f>
        <v>6935</v>
      </c>
      <c r="N17" s="113">
        <f>+'GOLF OUTING'!M10</f>
        <v>8400</v>
      </c>
      <c r="O17" s="113">
        <f>+'GOLF OUTING'!N10</f>
        <v>8330</v>
      </c>
      <c r="P17" s="153">
        <f>'GOLF OUTING'!O10</f>
        <v>7000</v>
      </c>
      <c r="Q17" s="153">
        <f>'GOLF OUTING'!P10</f>
        <v>6677</v>
      </c>
      <c r="R17" s="153">
        <f>'GOLF OUTING'!Q10</f>
        <v>7000</v>
      </c>
      <c r="S17" s="153">
        <f>'GOLF OUTING'!R10</f>
        <v>7244</v>
      </c>
      <c r="T17" s="112">
        <f>'GOLF OUTING'!S10</f>
        <v>8000</v>
      </c>
      <c r="U17" s="112">
        <f>'GOLF OUTING'!T10</f>
        <v>7050</v>
      </c>
      <c r="V17" s="30">
        <f>'GOLF OUTING'!U10</f>
        <v>8861</v>
      </c>
      <c r="W17" s="30">
        <f>'GOLF OUTING'!V10</f>
        <v>8861</v>
      </c>
      <c r="X17" s="30">
        <f>'GOLF OUTING'!W10</f>
        <v>4400</v>
      </c>
      <c r="Y17" s="30">
        <f>'GOLF OUTING'!X10</f>
        <v>8124</v>
      </c>
      <c r="Z17" s="30">
        <f>'GOLF OUTING'!Y10</f>
        <v>8600</v>
      </c>
      <c r="AA17" s="30">
        <f>'GOLF OUTING'!Z10</f>
        <v>8620</v>
      </c>
    </row>
    <row r="18" spans="1:27" hidden="1" x14ac:dyDescent="0.35">
      <c r="A18" s="20" t="s">
        <v>164</v>
      </c>
      <c r="B18" s="96" t="str">
        <f>+'TREE Fund'!A12</f>
        <v xml:space="preserve">   TOTAL REVENUE</v>
      </c>
      <c r="C18" s="96">
        <f>+'TREE Fund'!B12</f>
        <v>0</v>
      </c>
      <c r="D18" s="96">
        <f>+'TREE Fund'!C12</f>
        <v>0</v>
      </c>
      <c r="E18" s="96">
        <f>+'TREE Fund'!D12</f>
        <v>0</v>
      </c>
      <c r="F18" s="96">
        <f>+'TREE Fund'!E12</f>
        <v>0</v>
      </c>
      <c r="G18" s="96">
        <f>+'TREE Fund'!F12</f>
        <v>0</v>
      </c>
      <c r="H18" s="96">
        <f>+'TREE Fund'!G12</f>
        <v>0</v>
      </c>
      <c r="I18" s="96">
        <f>+'TREE Fund'!H12</f>
        <v>0</v>
      </c>
      <c r="J18" s="96">
        <f>+'TREE Fund'!I12</f>
        <v>8000</v>
      </c>
      <c r="K18" s="96">
        <f>+'TREE Fund'!J12</f>
        <v>13450</v>
      </c>
      <c r="L18" s="96">
        <f>+'TREE Fund'!K12</f>
        <v>8000</v>
      </c>
      <c r="M18" s="96">
        <f>+'TREE Fund'!L12</f>
        <v>12540</v>
      </c>
      <c r="N18" s="113">
        <f>+'TREE Fund'!M12</f>
        <v>15000</v>
      </c>
      <c r="O18" s="113">
        <f>+'TREE Fund'!N12</f>
        <v>14950</v>
      </c>
      <c r="P18" s="153">
        <f>'TREE Fund'!O12</f>
        <v>3000</v>
      </c>
      <c r="Q18" s="153">
        <f>'TREE Fund'!P12</f>
        <v>0</v>
      </c>
      <c r="R18" s="153">
        <f>'TREE Fund'!Q12</f>
        <v>1200</v>
      </c>
      <c r="S18" s="153">
        <f>'TREE Fund'!R12</f>
        <v>1250</v>
      </c>
      <c r="T18" s="112">
        <f>'TREE Fund'!S12</f>
        <v>0</v>
      </c>
      <c r="U18" s="112">
        <f>'TREE Fund'!T12</f>
        <v>-385</v>
      </c>
      <c r="V18" s="30">
        <f>'TREE Fund'!U12</f>
        <v>1100</v>
      </c>
      <c r="W18" s="30">
        <f>'TREE Fund'!V12</f>
        <v>1061</v>
      </c>
      <c r="X18" s="30">
        <f>'TREE Fund'!W12</f>
        <v>1500</v>
      </c>
      <c r="Y18" s="30">
        <f>'TREE Fund'!X12</f>
        <v>835</v>
      </c>
      <c r="Z18" s="30"/>
      <c r="AA18" s="30"/>
    </row>
    <row r="19" spans="1:27" hidden="1" x14ac:dyDescent="0.35">
      <c r="A19" s="20" t="s">
        <v>208</v>
      </c>
      <c r="B19" s="96" t="str">
        <f>+'2018 ISA'!A12</f>
        <v xml:space="preserve">   TOTAL REVENUE</v>
      </c>
      <c r="C19" s="96">
        <f>+'2018 ISA'!B12</f>
        <v>0</v>
      </c>
      <c r="D19" s="96">
        <f>+'2018 ISA'!C12</f>
        <v>0</v>
      </c>
      <c r="E19" s="96">
        <f>+'2018 ISA'!D12</f>
        <v>0</v>
      </c>
      <c r="F19" s="96">
        <f>+'2018 ISA'!E12</f>
        <v>0</v>
      </c>
      <c r="G19" s="96">
        <f>+'2018 ISA'!F12</f>
        <v>0</v>
      </c>
      <c r="H19" s="96" t="e">
        <f>+'2018 ISA'!#REF!</f>
        <v>#REF!</v>
      </c>
      <c r="I19" s="96">
        <f>+'2018 ISA'!G12</f>
        <v>0</v>
      </c>
      <c r="J19" s="96">
        <f>+'2018 ISA'!H12</f>
        <v>0</v>
      </c>
      <c r="K19" s="96">
        <f>+'2018 ISA'!I12</f>
        <v>53039</v>
      </c>
      <c r="L19" s="96">
        <f>+'2018 ISA'!J12</f>
        <v>45000</v>
      </c>
      <c r="M19" s="96">
        <f>+'2018 ISA'!K6</f>
        <v>0</v>
      </c>
      <c r="N19" s="147">
        <f>+'2018 ISA'!L6</f>
        <v>0</v>
      </c>
      <c r="O19" s="113"/>
      <c r="P19" s="153"/>
      <c r="Q19" s="153"/>
      <c r="R19" s="153"/>
      <c r="S19" s="153"/>
      <c r="T19" s="112"/>
      <c r="U19" s="112"/>
      <c r="V19" s="30"/>
      <c r="W19" s="30"/>
      <c r="X19" s="30"/>
      <c r="Y19" s="30"/>
      <c r="Z19" s="30"/>
      <c r="AA19" s="30"/>
    </row>
    <row r="20" spans="1:27" x14ac:dyDescent="0.35">
      <c r="A20" s="21" t="s">
        <v>1</v>
      </c>
      <c r="B20" s="149">
        <f t="shared" ref="B20:C20" si="0">SUM(B6:B19)</f>
        <v>299400</v>
      </c>
      <c r="C20" s="149">
        <f t="shared" si="0"/>
        <v>259120</v>
      </c>
      <c r="D20" s="149">
        <f t="shared" ref="D20:E20" si="1">SUM(D6:D19)</f>
        <v>276320</v>
      </c>
      <c r="E20" s="149">
        <f t="shared" si="1"/>
        <v>234181</v>
      </c>
      <c r="F20" s="149" t="e">
        <f t="shared" ref="F20:K20" si="2">SUM(F6:F19)</f>
        <v>#REF!</v>
      </c>
      <c r="G20" s="149">
        <f t="shared" si="2"/>
        <v>281817</v>
      </c>
      <c r="H20" s="149" t="e">
        <f t="shared" si="2"/>
        <v>#REF!</v>
      </c>
      <c r="I20" s="149">
        <f t="shared" si="2"/>
        <v>248672</v>
      </c>
      <c r="J20" s="149">
        <f t="shared" si="2"/>
        <v>267235</v>
      </c>
      <c r="K20" s="149">
        <f t="shared" si="2"/>
        <v>264743.21999999997</v>
      </c>
      <c r="L20" s="149">
        <f t="shared" ref="L20" si="3">SUM(L6:L19)</f>
        <v>251690</v>
      </c>
      <c r="M20" s="149">
        <f>SUM(M6:M19)</f>
        <v>274829.92</v>
      </c>
      <c r="N20" s="149">
        <f>SUM(N6:N19)</f>
        <v>256330</v>
      </c>
      <c r="O20" s="149">
        <f t="shared" ref="O20:AA20" si="4">SUM(O6:O19)</f>
        <v>252064.31</v>
      </c>
      <c r="P20" s="149">
        <f t="shared" si="4"/>
        <v>191000</v>
      </c>
      <c r="Q20" s="149">
        <f t="shared" si="4"/>
        <v>205113</v>
      </c>
      <c r="R20" s="149">
        <f t="shared" si="4"/>
        <v>218940</v>
      </c>
      <c r="S20" s="149">
        <f t="shared" si="4"/>
        <v>179960</v>
      </c>
      <c r="T20" s="114">
        <f t="shared" si="4"/>
        <v>193680</v>
      </c>
      <c r="U20" s="114">
        <f t="shared" si="4"/>
        <v>170068</v>
      </c>
      <c r="V20" s="25">
        <f t="shared" si="4"/>
        <v>203746</v>
      </c>
      <c r="W20" s="25">
        <f t="shared" si="4"/>
        <v>161620</v>
      </c>
      <c r="X20" s="25">
        <f t="shared" si="4"/>
        <v>203140</v>
      </c>
      <c r="Y20" s="25">
        <f t="shared" si="4"/>
        <v>178462</v>
      </c>
      <c r="Z20" s="25">
        <f t="shared" si="4"/>
        <v>194850</v>
      </c>
      <c r="AA20" s="25">
        <f t="shared" si="4"/>
        <v>176761.56</v>
      </c>
    </row>
    <row r="21" spans="1:27" x14ac:dyDescent="0.35">
      <c r="A21" s="18"/>
      <c r="B21" s="323"/>
      <c r="C21" s="80"/>
      <c r="D21" s="323"/>
      <c r="E21" s="80"/>
      <c r="F21" s="323"/>
      <c r="G21" s="80"/>
      <c r="H21" s="323"/>
      <c r="I21" s="80"/>
      <c r="J21" s="323"/>
      <c r="K21" s="80"/>
      <c r="L21" s="134"/>
      <c r="M21" s="134"/>
      <c r="N21" s="115"/>
      <c r="O21" s="115"/>
      <c r="P21" s="137"/>
      <c r="Q21" s="137"/>
      <c r="R21" s="137"/>
      <c r="S21" s="137"/>
      <c r="T21" s="116"/>
      <c r="U21" s="116"/>
      <c r="V21" s="18"/>
      <c r="W21" s="18"/>
      <c r="X21" s="18"/>
      <c r="Y21" s="18"/>
      <c r="Z21" s="18"/>
      <c r="AA21" s="18"/>
    </row>
    <row r="22" spans="1:27" x14ac:dyDescent="0.35">
      <c r="A22" s="16" t="s">
        <v>2</v>
      </c>
      <c r="B22" s="321"/>
      <c r="C22" s="247"/>
      <c r="D22" s="321"/>
      <c r="E22" s="247"/>
      <c r="F22" s="321"/>
      <c r="G22" s="247"/>
      <c r="H22" s="321"/>
      <c r="I22" s="247"/>
      <c r="J22" s="321"/>
      <c r="K22" s="247"/>
      <c r="L22" s="148"/>
      <c r="M22" s="148"/>
      <c r="N22" s="117"/>
      <c r="O22" s="117"/>
      <c r="P22" s="151"/>
      <c r="Q22" s="151"/>
      <c r="R22" s="151"/>
      <c r="S22" s="151"/>
      <c r="T22" s="109"/>
      <c r="U22" s="109"/>
      <c r="V22" s="28"/>
      <c r="W22" s="28"/>
      <c r="X22" s="28"/>
      <c r="Y22" s="28"/>
      <c r="Z22" s="28"/>
      <c r="AA22" s="28"/>
    </row>
    <row r="23" spans="1:27" x14ac:dyDescent="0.35">
      <c r="A23" s="19" t="s">
        <v>6</v>
      </c>
      <c r="B23" s="146">
        <f>+ADMINISTRATIVE!C56</f>
        <v>104150</v>
      </c>
      <c r="C23" s="146">
        <f>+ADMINISTRATIVE!D56</f>
        <v>96790</v>
      </c>
      <c r="D23" s="146">
        <f>+ADMINISTRATIVE!E56</f>
        <v>104230</v>
      </c>
      <c r="E23" s="146">
        <f>+ADMINISTRATIVE!F56</f>
        <v>88385</v>
      </c>
      <c r="F23" s="146" t="e">
        <f>+ADMINISTRATIVE!#REF!</f>
        <v>#REF!</v>
      </c>
      <c r="G23" s="146">
        <f>+ADMINISTRATIVE!G56</f>
        <v>103437</v>
      </c>
      <c r="H23" s="146">
        <f>+ADMINISTRATIVE!H56</f>
        <v>105620</v>
      </c>
      <c r="I23" s="96">
        <f>+ADMINISTRATIVE!I56</f>
        <v>110172</v>
      </c>
      <c r="J23" s="146">
        <f>+ADMINISTRATIVE!J56</f>
        <v>107065</v>
      </c>
      <c r="K23" s="146">
        <f>+ADMINISTRATIVE!K56</f>
        <v>105639.05</v>
      </c>
      <c r="L23" s="146">
        <f>+ADMINISTRATIVE!L56</f>
        <v>109816</v>
      </c>
      <c r="M23" s="146">
        <f>+ADMINISTRATIVE!M56</f>
        <v>102383.33</v>
      </c>
      <c r="N23" s="110">
        <f>+ADMINISTRATIVE!N56</f>
        <v>106580</v>
      </c>
      <c r="O23" s="110">
        <f>+ADMINISTRATIVE!O56</f>
        <v>93681</v>
      </c>
      <c r="P23" s="153">
        <f>ADMINISTRATIVE!P56</f>
        <v>86434</v>
      </c>
      <c r="Q23" s="153">
        <f>ADMINISTRATIVE!Q56</f>
        <v>79516</v>
      </c>
      <c r="R23" s="153">
        <f>ADMINISTRATIVE!R56</f>
        <v>90744</v>
      </c>
      <c r="S23" s="153">
        <f>ADMINISTRATIVE!S56</f>
        <v>85655</v>
      </c>
      <c r="T23" s="112">
        <f>ADMINISTRATIVE!T56</f>
        <v>63746</v>
      </c>
      <c r="U23" s="112">
        <f>ADMINISTRATIVE!U56</f>
        <v>69204</v>
      </c>
      <c r="V23" s="30">
        <f>ADMINISTRATIVE!V56</f>
        <v>56190</v>
      </c>
      <c r="W23" s="29">
        <f>ADMINISTRATIVE!W56</f>
        <v>46807</v>
      </c>
      <c r="X23" s="29">
        <f>ADMINISTRATIVE!X56</f>
        <v>17700</v>
      </c>
      <c r="Y23" s="67">
        <f>ADMINISTRATIVE!Y56</f>
        <v>12938</v>
      </c>
      <c r="Z23" s="29">
        <f>ADMINISTRATIVE!Z56</f>
        <v>12986</v>
      </c>
      <c r="AA23" s="30">
        <f>ADMINISTRATIVE!AA56</f>
        <v>7940.17</v>
      </c>
    </row>
    <row r="24" spans="1:27" x14ac:dyDescent="0.35">
      <c r="A24" s="7" t="s">
        <v>55</v>
      </c>
      <c r="B24" s="150">
        <f>+MEMBERSHIP!C28</f>
        <v>12000</v>
      </c>
      <c r="C24" s="150">
        <f>+MEMBERSHIP!D28</f>
        <v>11041</v>
      </c>
      <c r="D24" s="150">
        <f>+MEMBERSHIP!E28</f>
        <v>10150</v>
      </c>
      <c r="E24" s="150">
        <f>+MEMBERSHIP!F28</f>
        <v>9167</v>
      </c>
      <c r="F24" s="150" t="e">
        <f>+MEMBERSHIP!#REF!</f>
        <v>#REF!</v>
      </c>
      <c r="G24" s="150">
        <f>+MEMBERSHIP!G28</f>
        <v>10112</v>
      </c>
      <c r="H24" s="150" t="e">
        <f>+MEMBERSHIP!#REF!</f>
        <v>#REF!</v>
      </c>
      <c r="I24" s="96">
        <f>+MEMBERSHIP!H28</f>
        <v>4125</v>
      </c>
      <c r="J24" s="150">
        <f>+MEMBERSHIP!I28</f>
        <v>6500</v>
      </c>
      <c r="K24" s="150">
        <f>+MEMBERSHIP!J28</f>
        <v>443.02</v>
      </c>
      <c r="L24" s="150">
        <f>+MEMBERSHIP!K28</f>
        <v>0</v>
      </c>
      <c r="M24" s="150">
        <f>+MEMBERSHIP!L28</f>
        <v>0</v>
      </c>
      <c r="N24" s="118">
        <f>+MEMBERSHIP!M28</f>
        <v>650</v>
      </c>
      <c r="O24" s="118">
        <f>+MEMBERSHIP!N28</f>
        <v>53</v>
      </c>
      <c r="P24" s="153">
        <f>MEMBERSHIP!O28</f>
        <v>1010</v>
      </c>
      <c r="Q24" s="153">
        <f>MEMBERSHIP!P28</f>
        <v>1068</v>
      </c>
      <c r="R24" s="153">
        <f>MEMBERSHIP!Q28</f>
        <v>600</v>
      </c>
      <c r="S24" s="153">
        <f>MEMBERSHIP!R28</f>
        <v>37</v>
      </c>
      <c r="T24" s="112">
        <f>MEMBERSHIP!S28</f>
        <v>650</v>
      </c>
      <c r="U24" s="112">
        <f>MEMBERSHIP!T28</f>
        <v>12</v>
      </c>
      <c r="V24" s="30">
        <f>MEMBERSHIP!U28</f>
        <v>600</v>
      </c>
      <c r="W24" s="29">
        <f>MEMBERSHIP!V28</f>
        <v>55</v>
      </c>
      <c r="X24" s="29">
        <f>MEMBERSHIP!W28</f>
        <v>2004</v>
      </c>
      <c r="Y24" s="67">
        <f>MEMBERSHIP!X28</f>
        <v>347</v>
      </c>
      <c r="Z24" s="29">
        <f>MEMBERSHIP!Y28</f>
        <v>2636</v>
      </c>
      <c r="AA24" s="30">
        <f>MEMBERSHIP!Z28</f>
        <v>277.87</v>
      </c>
    </row>
    <row r="25" spans="1:27" x14ac:dyDescent="0.35">
      <c r="A25" s="7" t="s">
        <v>61</v>
      </c>
      <c r="B25" s="150">
        <f>+BOARD!C34</f>
        <v>8200</v>
      </c>
      <c r="C25" s="150">
        <f>+BOARD!D34</f>
        <v>961</v>
      </c>
      <c r="D25" s="150">
        <f>+BOARD!E34</f>
        <v>4700</v>
      </c>
      <c r="E25" s="150">
        <f>+BOARD!F34</f>
        <v>0</v>
      </c>
      <c r="F25" s="150" t="e">
        <f>+BOARD!#REF!</f>
        <v>#REF!</v>
      </c>
      <c r="G25" s="150">
        <f>+BOARD!G34</f>
        <v>2252</v>
      </c>
      <c r="H25" s="150" t="e">
        <f>+BOARD!#REF!</f>
        <v>#REF!</v>
      </c>
      <c r="I25" s="96">
        <f>+BOARD!H34</f>
        <v>8392</v>
      </c>
      <c r="J25" s="150">
        <f>+BOARD!I34</f>
        <v>12350</v>
      </c>
      <c r="K25" s="150">
        <f>+BOARD!J34</f>
        <v>8910.27</v>
      </c>
      <c r="L25" s="150">
        <f>+BOARD!K34</f>
        <v>11410</v>
      </c>
      <c r="M25" s="150">
        <f>+BOARD!L34</f>
        <v>9972.6</v>
      </c>
      <c r="N25" s="118">
        <f>+BOARD!M34</f>
        <v>16725</v>
      </c>
      <c r="O25" s="118">
        <f>+BOARD!N34</f>
        <v>4740.96</v>
      </c>
      <c r="P25" s="153">
        <f>BOARD!O34</f>
        <v>12600</v>
      </c>
      <c r="Q25" s="153">
        <f>BOARD!P34</f>
        <v>6445</v>
      </c>
      <c r="R25" s="153">
        <f>BOARD!Q34</f>
        <v>9575</v>
      </c>
      <c r="S25" s="153">
        <f>BOARD!R34</f>
        <v>12889</v>
      </c>
      <c r="T25" s="112">
        <f>BOARD!S34</f>
        <v>17935</v>
      </c>
      <c r="U25" s="112">
        <f>BOARD!T34</f>
        <v>13680</v>
      </c>
      <c r="V25" s="30">
        <f>BOARD!U34</f>
        <v>14760</v>
      </c>
      <c r="W25" s="29">
        <f>BOARD!V34</f>
        <v>1851</v>
      </c>
      <c r="X25" s="29">
        <f>BOARD!W34</f>
        <v>7026</v>
      </c>
      <c r="Y25" s="67">
        <f>BOARD!X34</f>
        <v>9010</v>
      </c>
      <c r="Z25" s="29">
        <f>BOARD!Y34</f>
        <v>10257</v>
      </c>
      <c r="AA25" s="30">
        <f>BOARD!Z34</f>
        <v>2619.5299999999997</v>
      </c>
    </row>
    <row r="26" spans="1:27" x14ac:dyDescent="0.35">
      <c r="A26" s="20" t="s">
        <v>56</v>
      </c>
      <c r="B26" s="113">
        <f>+'BUCKEYE ARBORIST'!C26</f>
        <v>23000</v>
      </c>
      <c r="C26" s="113">
        <f>+'BUCKEYE ARBORIST'!D26</f>
        <v>32012</v>
      </c>
      <c r="D26" s="113">
        <f>+'BUCKEYE ARBORIST'!E26</f>
        <v>24800</v>
      </c>
      <c r="E26" s="113">
        <f>+'BUCKEYE ARBORIST'!F26</f>
        <v>21991</v>
      </c>
      <c r="F26" s="113" t="e">
        <f>+'BUCKEYE ARBORIST'!#REF!</f>
        <v>#REF!</v>
      </c>
      <c r="G26" s="113">
        <f>+'BUCKEYE ARBORIST'!G26</f>
        <v>26635</v>
      </c>
      <c r="H26" s="113" t="e">
        <f>+'BUCKEYE ARBORIST'!#REF!</f>
        <v>#REF!</v>
      </c>
      <c r="I26" s="113">
        <f>+'BUCKEYE ARBORIST'!H26</f>
        <v>17339</v>
      </c>
      <c r="J26" s="113">
        <f>+'BUCKEYE ARBORIST'!I26</f>
        <v>15520</v>
      </c>
      <c r="K26" s="113">
        <f>+'BUCKEYE ARBORIST'!J26</f>
        <v>18241.510000000002</v>
      </c>
      <c r="L26" s="113">
        <f>+'BUCKEYE ARBORIST'!K26</f>
        <v>17520</v>
      </c>
      <c r="M26" s="113">
        <f>+'BUCKEYE ARBORIST'!L26</f>
        <v>19496</v>
      </c>
      <c r="N26" s="113">
        <f>+'BUCKEYE ARBORIST'!M26</f>
        <v>17200</v>
      </c>
      <c r="O26" s="113">
        <f>+'BUCKEYE ARBORIST'!N26</f>
        <v>19368</v>
      </c>
      <c r="P26" s="153">
        <f>'BUCKEYE ARBORIST'!O26</f>
        <v>15975</v>
      </c>
      <c r="Q26" s="153">
        <f>'BUCKEYE ARBORIST'!P26</f>
        <v>16214</v>
      </c>
      <c r="R26" s="153">
        <f>'BUCKEYE ARBORIST'!Q26</f>
        <v>16800</v>
      </c>
      <c r="S26" s="153">
        <f>'BUCKEYE ARBORIST'!R26</f>
        <v>13959</v>
      </c>
      <c r="T26" s="112">
        <f>'BUCKEYE ARBORIST'!S26</f>
        <v>16800</v>
      </c>
      <c r="U26" s="112">
        <f>'BUCKEYE ARBORIST'!T26</f>
        <v>19001</v>
      </c>
      <c r="V26" s="30">
        <f>'BUCKEYE ARBORIST'!U26</f>
        <v>17000</v>
      </c>
      <c r="W26" s="30">
        <f>'BUCKEYE ARBORIST'!V26</f>
        <v>13827</v>
      </c>
      <c r="X26" s="30">
        <f>'BUCKEYE ARBORIST'!W26</f>
        <v>18000</v>
      </c>
      <c r="Y26" s="30">
        <f>'BUCKEYE ARBORIST'!X26</f>
        <v>17635</v>
      </c>
      <c r="Z26" s="30">
        <f>'BUCKEYE ARBORIST'!Y26</f>
        <v>17700</v>
      </c>
      <c r="AA26" s="30">
        <f>'BUCKEYE ARBORIST'!Z26</f>
        <v>17351.22</v>
      </c>
    </row>
    <row r="27" spans="1:27" x14ac:dyDescent="0.35">
      <c r="A27" s="20" t="s">
        <v>40</v>
      </c>
      <c r="B27" s="113">
        <f>+OTCC!C35</f>
        <v>85700</v>
      </c>
      <c r="C27" s="113">
        <f>+OTCC!D35</f>
        <v>117467</v>
      </c>
      <c r="D27" s="113">
        <f>+OTCC!E35</f>
        <v>94240</v>
      </c>
      <c r="E27" s="113">
        <f>+OTCC!F35</f>
        <v>26193</v>
      </c>
      <c r="F27" s="113" t="e">
        <f>+OTCC!#REF!</f>
        <v>#REF!</v>
      </c>
      <c r="G27" s="113">
        <f>+OTCC!G35</f>
        <v>65630</v>
      </c>
      <c r="H27" s="113">
        <f>+OTCC!H35</f>
        <v>57970</v>
      </c>
      <c r="I27" s="113">
        <f>+OTCC!I35</f>
        <v>67453</v>
      </c>
      <c r="J27" s="113">
        <f>+OTCC!J35</f>
        <v>64850</v>
      </c>
      <c r="K27" s="113">
        <f>+OTCC!K35</f>
        <v>60159.89</v>
      </c>
      <c r="L27" s="113">
        <f>+OTCC!L35</f>
        <v>29320</v>
      </c>
      <c r="M27" s="113">
        <f>+OTCC!M35</f>
        <v>85950</v>
      </c>
      <c r="N27" s="113">
        <f>+OTCC!N35</f>
        <v>59250</v>
      </c>
      <c r="O27" s="113">
        <f>+OTCC!O35</f>
        <v>56318.69</v>
      </c>
      <c r="P27" s="153">
        <f>OTCC!P35</f>
        <v>65970</v>
      </c>
      <c r="Q27" s="153">
        <f>OTCC!Q35</f>
        <v>57302</v>
      </c>
      <c r="R27" s="153">
        <f>OTCC!R35</f>
        <v>64160</v>
      </c>
      <c r="S27" s="153">
        <f>OTCC!S35</f>
        <v>61578</v>
      </c>
      <c r="T27" s="112">
        <f>OTCC!T35</f>
        <v>64603</v>
      </c>
      <c r="U27" s="112">
        <f>OTCC!U35</f>
        <v>57298</v>
      </c>
      <c r="V27" s="30">
        <f>OTCC!V35</f>
        <v>65210</v>
      </c>
      <c r="W27" s="30">
        <f>OTCC!W35</f>
        <v>60092</v>
      </c>
      <c r="X27" s="30">
        <f>OTCC!X35</f>
        <v>75785</v>
      </c>
      <c r="Y27" s="30">
        <f>OTCC!Y35</f>
        <v>69331</v>
      </c>
      <c r="Z27" s="30">
        <f>OTCC!Z35</f>
        <v>66590</v>
      </c>
      <c r="AA27" s="30">
        <f>OTCC!AA35</f>
        <v>60522.170000000006</v>
      </c>
    </row>
    <row r="28" spans="1:27" x14ac:dyDescent="0.35">
      <c r="A28" s="20" t="s">
        <v>57</v>
      </c>
      <c r="B28" s="113">
        <f>+'ARBORIST CERTIFICATE'!C32</f>
        <v>37500</v>
      </c>
      <c r="C28" s="113">
        <f>+'ARBORIST CERTIFICATE'!D32</f>
        <v>37402</v>
      </c>
      <c r="D28" s="113">
        <f>+'ARBORIST CERTIFICATE'!E32</f>
        <v>32000</v>
      </c>
      <c r="E28" s="113">
        <f>+'ARBORIST CERTIFICATE'!F32</f>
        <v>19868</v>
      </c>
      <c r="F28" s="113">
        <f>+'ARBORIST CERTIFICATE'!G32</f>
        <v>32272</v>
      </c>
      <c r="G28" s="113">
        <f>+'ARBORIST CERTIFICATE'!H32</f>
        <v>34789</v>
      </c>
      <c r="H28" s="113" t="e">
        <f>+'ARBORIST CERTIFICATE'!#REF!</f>
        <v>#REF!</v>
      </c>
      <c r="I28" s="113">
        <f>+'ARBORIST CERTIFICATE'!H30</f>
        <v>0</v>
      </c>
      <c r="J28" s="113">
        <f>+'ARBORIST CERTIFICATE'!I30</f>
        <v>500</v>
      </c>
      <c r="K28" s="113">
        <f>+'ARBORIST CERTIFICATE'!J30</f>
        <v>0</v>
      </c>
      <c r="L28" s="113">
        <f>+'ARBORIST CERTIFICATE'!K30</f>
        <v>250</v>
      </c>
      <c r="M28" s="113">
        <f>+'ARBORIST CERTIFICATE'!L30</f>
        <v>0</v>
      </c>
      <c r="N28" s="113">
        <f>+'ARBORIST CERTIFICATE'!M30</f>
        <v>250</v>
      </c>
      <c r="O28" s="113">
        <f>+'ARBORIST CERTIFICATE'!N30</f>
        <v>0</v>
      </c>
      <c r="P28" s="153">
        <f>'ARBORIST CERTIFICATE'!O30</f>
        <v>250</v>
      </c>
      <c r="Q28" s="153">
        <f>'ARBORIST CERTIFICATE'!P30</f>
        <v>0</v>
      </c>
      <c r="R28" s="153">
        <f>'ARBORIST CERTIFICATE'!Q30</f>
        <v>500</v>
      </c>
      <c r="S28" s="153">
        <f>'ARBORIST CERTIFICATE'!R30</f>
        <v>0</v>
      </c>
      <c r="T28" s="112">
        <f>'ARBORIST CERTIFICATE'!S30</f>
        <v>600</v>
      </c>
      <c r="U28" s="112">
        <f>'ARBORIST CERTIFICATE'!T30</f>
        <v>525</v>
      </c>
      <c r="V28" s="30">
        <f>'ARBORIST CERTIFICATE'!U30</f>
        <v>1000</v>
      </c>
      <c r="W28" s="30">
        <f>'ARBORIST CERTIFICATE'!V30</f>
        <v>0</v>
      </c>
      <c r="X28" s="30">
        <f>'ARBORIST CERTIFICATE'!W30</f>
        <v>0</v>
      </c>
      <c r="Y28" s="30">
        <f>'ARBORIST CERTIFICATE'!X30</f>
        <v>0</v>
      </c>
      <c r="Z28" s="30">
        <f>'ARBORIST CERTIFICATE'!Y30</f>
        <v>0</v>
      </c>
      <c r="AA28" s="30">
        <f>'ARBORIST CERTIFICATE'!Z30</f>
        <v>0</v>
      </c>
    </row>
    <row r="29" spans="1:27" x14ac:dyDescent="0.35">
      <c r="A29" s="20" t="s">
        <v>205</v>
      </c>
      <c r="B29" s="113">
        <f>+'OHIO TCC'!C35</f>
        <v>6880</v>
      </c>
      <c r="C29" s="113">
        <f>+'OHIO TCC'!D35</f>
        <v>8658</v>
      </c>
      <c r="D29" s="113">
        <f>+'OHIO TCC'!E35</f>
        <v>8800</v>
      </c>
      <c r="E29" s="113">
        <f>+'OHIO TCC'!F35</f>
        <v>300</v>
      </c>
      <c r="F29" s="113" t="e">
        <f>+'OHIO TCC'!#REF!</f>
        <v>#REF!</v>
      </c>
      <c r="G29" s="113">
        <f>+'OHIO TCC'!G35</f>
        <v>0</v>
      </c>
      <c r="H29" s="113" t="e">
        <f>+'OHIO TCC'!#REF!</f>
        <v>#REF!</v>
      </c>
      <c r="I29" s="113">
        <f>+'OHIO TCC'!H35</f>
        <v>6263</v>
      </c>
      <c r="J29" s="113">
        <f>+'OHIO TCC'!I35</f>
        <v>7300</v>
      </c>
      <c r="K29" s="113">
        <f>+'OHIO TCC'!J35</f>
        <v>4967.3100000000004</v>
      </c>
      <c r="L29" s="113">
        <f>+'OHIO TCC'!K35</f>
        <v>7750</v>
      </c>
      <c r="M29" s="113">
        <f>+'OHIO TCC'!L35</f>
        <v>3730</v>
      </c>
      <c r="N29" s="113">
        <f>+'OHIO TCC'!M35</f>
        <v>6850</v>
      </c>
      <c r="O29" s="113">
        <f>+'OHIO TCC'!N35</f>
        <v>8430.35</v>
      </c>
      <c r="P29" s="153">
        <f>'OHIO TCC'!O35</f>
        <v>7225</v>
      </c>
      <c r="Q29" s="153">
        <f>'OHIO TCC'!P35</f>
        <v>5033</v>
      </c>
      <c r="R29" s="153">
        <f>'OHIO TCC'!Q35</f>
        <v>3730</v>
      </c>
      <c r="S29" s="153">
        <f>'OHIO TCC'!R35</f>
        <v>6214</v>
      </c>
      <c r="T29" s="112">
        <f>'OHIO TCC'!S35</f>
        <v>4480</v>
      </c>
      <c r="U29" s="112">
        <f>'OHIO TCC'!T35</f>
        <v>3858</v>
      </c>
      <c r="V29" s="30">
        <f>'OHIO TCC'!U35</f>
        <v>6036</v>
      </c>
      <c r="W29" s="29">
        <f>'OHIO TCC'!V35</f>
        <v>4491</v>
      </c>
      <c r="X29" s="29">
        <f>'OHIO TCC'!W35</f>
        <v>5010</v>
      </c>
      <c r="Y29" s="67">
        <f>'OHIO TCC'!X35</f>
        <v>4600</v>
      </c>
      <c r="Z29" s="29">
        <f>'OHIO TCC'!Y35</f>
        <v>8210</v>
      </c>
      <c r="AA29" s="30">
        <f>'OHIO TCC'!Z35</f>
        <v>3180.88</v>
      </c>
    </row>
    <row r="30" spans="1:27" x14ac:dyDescent="0.35">
      <c r="A30" s="20" t="s">
        <v>206</v>
      </c>
      <c r="B30" s="113">
        <f>+'CERT PREP COURSES'!C32</f>
        <v>3550</v>
      </c>
      <c r="C30" s="113">
        <f>+'CERT PREP COURSES'!D32</f>
        <v>3865</v>
      </c>
      <c r="D30" s="113">
        <f>+'CERT PREP COURSES'!E32</f>
        <v>4400</v>
      </c>
      <c r="E30" s="113">
        <f>+'CERT PREP COURSES'!F32</f>
        <v>0</v>
      </c>
      <c r="F30" s="113" t="e">
        <f>+'CERT PREP COURSES'!#REF!</f>
        <v>#REF!</v>
      </c>
      <c r="G30" s="113">
        <f>+'CERT PREP COURSES'!G32</f>
        <v>2389</v>
      </c>
      <c r="H30" s="113" t="e">
        <f>+'CERT PREP COURSES'!#REF!</f>
        <v>#REF!</v>
      </c>
      <c r="I30" s="113">
        <f>+'CERT PREP COURSES'!H32</f>
        <v>11320</v>
      </c>
      <c r="J30" s="113">
        <f>+'CERT PREP COURSES'!I32</f>
        <v>3600</v>
      </c>
      <c r="K30" s="113">
        <f>+'CERT PREP COURSES'!J32</f>
        <v>2602</v>
      </c>
      <c r="L30" s="113">
        <f>+'CERT PREP COURSES'!K32</f>
        <v>5100</v>
      </c>
      <c r="M30" s="113">
        <f>+'CERT PREP COURSES'!L32</f>
        <v>8183</v>
      </c>
      <c r="N30" s="113">
        <f>+'CERT PREP COURSES'!M32</f>
        <v>3420</v>
      </c>
      <c r="O30" s="113">
        <f>+'CERT PREP COURSES'!N32</f>
        <v>3206.5699999999997</v>
      </c>
      <c r="P30" s="153">
        <f>'CERT PREP COURSES'!O32</f>
        <v>8700</v>
      </c>
      <c r="Q30" s="153">
        <f>'CERT PREP COURSES'!P32</f>
        <v>5733</v>
      </c>
      <c r="R30" s="153">
        <f>'CERT PREP COURSES'!Q32</f>
        <v>5350</v>
      </c>
      <c r="S30" s="153">
        <f>'CERT PREP COURSES'!R32</f>
        <v>5776</v>
      </c>
      <c r="T30" s="112">
        <f>'CERT PREP COURSES'!S32</f>
        <v>4625</v>
      </c>
      <c r="U30" s="112">
        <f>'CERT PREP COURSES'!T32</f>
        <v>1885</v>
      </c>
      <c r="V30" s="30">
        <f>'CERT PREP COURSES'!U32</f>
        <v>2250</v>
      </c>
      <c r="W30" s="30">
        <f>'CERT PREP COURSES'!V32</f>
        <v>0</v>
      </c>
      <c r="X30" s="30">
        <f>'CERT PREP COURSES'!W32</f>
        <v>2250</v>
      </c>
      <c r="Y30" s="30">
        <f>'CERT PREP COURSES'!X32</f>
        <v>1418</v>
      </c>
      <c r="Z30" s="30">
        <f>'CERT PREP COURSES'!Y32</f>
        <v>2250</v>
      </c>
      <c r="AA30" s="30">
        <f>'CERT PREP COURSES'!Z32</f>
        <v>1513.6</v>
      </c>
    </row>
    <row r="31" spans="1:27" x14ac:dyDescent="0.35">
      <c r="A31" s="20" t="s">
        <v>62</v>
      </c>
      <c r="B31" s="113">
        <f>+EDUCATION!C30</f>
        <v>23100</v>
      </c>
      <c r="C31" s="113">
        <f>+EDUCATION!D30</f>
        <v>21859</v>
      </c>
      <c r="D31" s="113">
        <f>+EDUCATION!E30</f>
        <v>17000</v>
      </c>
      <c r="E31" s="113">
        <f>+EDUCATION!F30</f>
        <v>17162</v>
      </c>
      <c r="F31" s="113" t="e">
        <f>+EDUCATION!#REF!</f>
        <v>#REF!</v>
      </c>
      <c r="G31" s="113">
        <f>+EDUCATION!G30</f>
        <v>33819</v>
      </c>
      <c r="H31" s="113" t="e">
        <f>+EDUCATION!#REF!</f>
        <v>#REF!</v>
      </c>
      <c r="I31" s="113">
        <f>+EDUCATION!H30</f>
        <v>11478</v>
      </c>
      <c r="J31" s="113">
        <f>+EDUCATION!I30</f>
        <v>14800</v>
      </c>
      <c r="K31" s="113">
        <f>+EDUCATION!J30</f>
        <v>19390</v>
      </c>
      <c r="L31" s="113">
        <f>+EDUCATION!K30</f>
        <v>9625</v>
      </c>
      <c r="M31" s="113">
        <f>+EDUCATION!L30</f>
        <v>6436.44</v>
      </c>
      <c r="N31" s="113">
        <f>+EDUCATION!M30</f>
        <v>17600</v>
      </c>
      <c r="O31" s="113">
        <f>+EDUCATION!N30</f>
        <v>20206.53</v>
      </c>
      <c r="P31" s="153">
        <f>EDUCATION!O30</f>
        <v>10050</v>
      </c>
      <c r="Q31" s="153">
        <f>EDUCATION!P30</f>
        <v>12207</v>
      </c>
      <c r="R31" s="153">
        <f>EDUCATION!Q30</f>
        <v>17470</v>
      </c>
      <c r="S31" s="153">
        <f>EDUCATION!R30</f>
        <v>15604</v>
      </c>
      <c r="T31" s="112">
        <f>EDUCATION!S30</f>
        <v>14370</v>
      </c>
      <c r="U31" s="112">
        <f>EDUCATION!T30</f>
        <v>15186</v>
      </c>
      <c r="V31" s="30">
        <f>EDUCATION!U30</f>
        <v>20225</v>
      </c>
      <c r="W31" s="29">
        <f>EDUCATION!V30</f>
        <v>53</v>
      </c>
      <c r="X31" s="29">
        <f>EDUCATION!W30</f>
        <v>3150</v>
      </c>
      <c r="Y31" s="67">
        <f>EDUCATION!X30</f>
        <v>2117</v>
      </c>
      <c r="Z31" s="29">
        <f>EDUCATION!Y30</f>
        <v>3150</v>
      </c>
      <c r="AA31" s="30">
        <f>EDUCATION!Z30</f>
        <v>-360.44000000000005</v>
      </c>
    </row>
    <row r="32" spans="1:27" hidden="1" x14ac:dyDescent="0.35">
      <c r="A32" s="20" t="s">
        <v>58</v>
      </c>
      <c r="B32" s="113">
        <v>0</v>
      </c>
      <c r="C32" s="113">
        <f>+'CLAY PIGEON'!B31</f>
        <v>0</v>
      </c>
      <c r="D32" s="113">
        <f>+'CLAY PIGEON'!C31</f>
        <v>0</v>
      </c>
      <c r="E32" s="113">
        <f>+'CLAY PIGEON'!D31</f>
        <v>0</v>
      </c>
      <c r="F32" s="113">
        <f>+'CLAY PIGEON'!E31</f>
        <v>0</v>
      </c>
      <c r="G32" s="113">
        <f>+'CLAY PIGEON'!F31</f>
        <v>94</v>
      </c>
      <c r="H32" s="113">
        <f>+'CLAY PIGEON'!G31</f>
        <v>0</v>
      </c>
      <c r="I32" s="113">
        <f>+'CLAY PIGEON'!H31</f>
        <v>112</v>
      </c>
      <c r="J32" s="113">
        <f>+'CLAY PIGEON'!I31</f>
        <v>2400</v>
      </c>
      <c r="K32" s="113">
        <f>+'CLAY PIGEON'!J31</f>
        <v>0</v>
      </c>
      <c r="L32" s="113">
        <f>+'CLAY PIGEON'!K31</f>
        <v>0</v>
      </c>
      <c r="M32" s="113">
        <f>+'CLAY PIGEON'!L31</f>
        <v>0</v>
      </c>
      <c r="N32" s="113">
        <f>+'CLAY PIGEON'!M31</f>
        <v>0</v>
      </c>
      <c r="O32" s="113">
        <f>+'CLAY PIGEON'!N31</f>
        <v>0</v>
      </c>
      <c r="P32" s="153">
        <f>'CLAY PIGEON'!O31</f>
        <v>1380</v>
      </c>
      <c r="Q32" s="153">
        <f>'CLAY PIGEON'!P31</f>
        <v>159</v>
      </c>
      <c r="R32" s="153">
        <f>'CLAY PIGEON'!Q31</f>
        <v>1905</v>
      </c>
      <c r="S32" s="153">
        <f>'CLAY PIGEON'!R31</f>
        <v>1944</v>
      </c>
      <c r="T32" s="112">
        <f>'CLAY PIGEON'!S31</f>
        <v>1359</v>
      </c>
      <c r="U32" s="112">
        <f>'CLAY PIGEON'!T31</f>
        <v>898</v>
      </c>
      <c r="V32" s="30">
        <f>'CLAY PIGEON'!U31</f>
        <v>2750</v>
      </c>
      <c r="W32" s="29">
        <f>'CLAY PIGEON'!V31</f>
        <v>0</v>
      </c>
      <c r="X32" s="29">
        <f>'CLAY PIGEON'!W31</f>
        <v>3320</v>
      </c>
      <c r="Y32" s="67">
        <f>'CLAY PIGEON'!X31</f>
        <v>0</v>
      </c>
      <c r="Z32" s="29">
        <f>'CLAY PIGEON'!Y31</f>
        <v>0</v>
      </c>
      <c r="AA32" s="30">
        <f>'CLAY PIGEON'!Z31</f>
        <v>1658.9</v>
      </c>
    </row>
    <row r="33" spans="1:27" x14ac:dyDescent="0.35">
      <c r="A33" s="20" t="s">
        <v>59</v>
      </c>
      <c r="B33" s="113">
        <f>+SCHOLARSHIP!C29</f>
        <v>5000</v>
      </c>
      <c r="C33" s="113">
        <f>+SCHOLARSHIP!D29</f>
        <v>2486</v>
      </c>
      <c r="D33" s="113">
        <f>+SCHOLARSHIP!E29</f>
        <v>6120</v>
      </c>
      <c r="E33" s="113">
        <f>+SCHOLARSHIP!F29</f>
        <v>683</v>
      </c>
      <c r="F33" s="113" t="e">
        <f>+SCHOLARSHIP!#REF!</f>
        <v>#REF!</v>
      </c>
      <c r="G33" s="113">
        <f>+SCHOLARSHIP!G29</f>
        <v>4225</v>
      </c>
      <c r="H33" s="113" t="e">
        <f>+SCHOLARSHIP!#REF!</f>
        <v>#REF!</v>
      </c>
      <c r="I33" s="113">
        <f>+SCHOLARSHIP!H29</f>
        <v>3225</v>
      </c>
      <c r="J33" s="113">
        <f>+SCHOLARSHIP!I29</f>
        <v>7000</v>
      </c>
      <c r="K33" s="113">
        <f>+SCHOLARSHIP!J29</f>
        <v>6439</v>
      </c>
      <c r="L33" s="113">
        <f>+SCHOLARSHIP!K29</f>
        <v>7300</v>
      </c>
      <c r="M33" s="113">
        <f>+SCHOLARSHIP!L29</f>
        <v>5301.45</v>
      </c>
      <c r="N33" s="113">
        <f>+SCHOLARSHIP!M29</f>
        <v>7300</v>
      </c>
      <c r="O33" s="113">
        <f>+SCHOLARSHIP!N29</f>
        <v>5289</v>
      </c>
      <c r="P33" s="153">
        <f>SCHOLARSHIP!O29</f>
        <v>5760</v>
      </c>
      <c r="Q33" s="153">
        <f>SCHOLARSHIP!P29</f>
        <v>5089</v>
      </c>
      <c r="R33" s="153">
        <f>SCHOLARSHIP!Q29</f>
        <v>7000</v>
      </c>
      <c r="S33" s="153">
        <f>SCHOLARSHIP!R29</f>
        <v>7390</v>
      </c>
      <c r="T33" s="112">
        <f>SCHOLARSHIP!S29</f>
        <v>7000</v>
      </c>
      <c r="U33" s="112">
        <f>SCHOLARSHIP!T29</f>
        <v>4569</v>
      </c>
      <c r="V33" s="30">
        <f>SCHOLARSHIP!U29</f>
        <v>7050</v>
      </c>
      <c r="W33" s="29">
        <f>SCHOLARSHIP!V29</f>
        <v>0</v>
      </c>
      <c r="X33" s="29">
        <f>SCHOLARSHIP!W29</f>
        <v>1050</v>
      </c>
      <c r="Y33" s="67">
        <f>SCHOLARSHIP!X29</f>
        <v>0</v>
      </c>
      <c r="Z33" s="29">
        <f>SCHOLARSHIP!Y29</f>
        <v>1050</v>
      </c>
      <c r="AA33" s="30">
        <f>SCHOLARSHIP!Z29</f>
        <v>0</v>
      </c>
    </row>
    <row r="34" spans="1:27" x14ac:dyDescent="0.35">
      <c r="A34" s="20" t="s">
        <v>60</v>
      </c>
      <c r="B34" s="113">
        <f>+'GOLF OUTING'!B29</f>
        <v>0</v>
      </c>
      <c r="C34" s="113">
        <f>+'GOLF OUTING'!C29</f>
        <v>0</v>
      </c>
      <c r="D34" s="113">
        <f>+'GOLF OUTING'!D29</f>
        <v>0</v>
      </c>
      <c r="E34" s="113">
        <f>+'GOLF OUTING'!E29</f>
        <v>2735</v>
      </c>
      <c r="F34" s="113">
        <f>+'GOLF OUTING'!F29</f>
        <v>3500</v>
      </c>
      <c r="G34" s="113">
        <f>+'GOLF OUTING'!G29</f>
        <v>0</v>
      </c>
      <c r="H34" s="113" t="e">
        <f>+'GOLF OUTING'!#REF!</f>
        <v>#REF!</v>
      </c>
      <c r="I34" s="113">
        <f>+'GOLF OUTING'!H29</f>
        <v>8676</v>
      </c>
      <c r="J34" s="113">
        <f>+'GOLF OUTING'!I29</f>
        <v>5100</v>
      </c>
      <c r="K34" s="113">
        <f>+'GOLF OUTING'!J29</f>
        <v>4977</v>
      </c>
      <c r="L34" s="113">
        <f>+'GOLF OUTING'!K29</f>
        <v>7000</v>
      </c>
      <c r="M34" s="113">
        <f>+'GOLF OUTING'!L29</f>
        <v>4175</v>
      </c>
      <c r="N34" s="113">
        <f>+'GOLF OUTING'!M29</f>
        <v>8400</v>
      </c>
      <c r="O34" s="113">
        <f>+'GOLF OUTING'!N29</f>
        <v>8329.7099999999991</v>
      </c>
      <c r="P34" s="153">
        <f>'GOLF OUTING'!O29</f>
        <v>7000</v>
      </c>
      <c r="Q34" s="153">
        <f>'GOLF OUTING'!P29</f>
        <v>6714</v>
      </c>
      <c r="R34" s="153">
        <f>'GOLF OUTING'!Q29</f>
        <v>7000</v>
      </c>
      <c r="S34" s="153">
        <f>'GOLF OUTING'!R29</f>
        <v>7244</v>
      </c>
      <c r="T34" s="112">
        <f>'GOLF OUTING'!S29</f>
        <v>8500</v>
      </c>
      <c r="U34" s="112">
        <f>'GOLF OUTING'!T29</f>
        <v>12848</v>
      </c>
      <c r="V34" s="30">
        <f>'GOLF OUTING'!U29</f>
        <v>2655</v>
      </c>
      <c r="W34" s="30">
        <f>'GOLF OUTING'!V29</f>
        <v>6155</v>
      </c>
      <c r="X34" s="30">
        <f>'GOLF OUTING'!W29</f>
        <v>2555</v>
      </c>
      <c r="Y34" s="30">
        <f>'GOLF OUTING'!X29</f>
        <v>2160</v>
      </c>
      <c r="Z34" s="30">
        <f>'GOLF OUTING'!Y29</f>
        <v>5879</v>
      </c>
      <c r="AA34" s="30">
        <f>'GOLF OUTING'!Z29</f>
        <v>6779.83</v>
      </c>
    </row>
    <row r="35" spans="1:27" ht="31" hidden="1" x14ac:dyDescent="0.35">
      <c r="A35" s="374" t="s">
        <v>164</v>
      </c>
      <c r="B35" s="375" t="str">
        <f>+'TREE Fund'!A24</f>
        <v xml:space="preserve">   TOTAL EXPENSES</v>
      </c>
      <c r="C35" s="375">
        <f>+'TREE Fund'!B24</f>
        <v>0</v>
      </c>
      <c r="D35" s="375">
        <f>+'TREE Fund'!C24</f>
        <v>0</v>
      </c>
      <c r="E35" s="375">
        <f>+'TREE Fund'!D24</f>
        <v>0</v>
      </c>
      <c r="F35" s="375">
        <f>+'TREE Fund'!E24</f>
        <v>0</v>
      </c>
      <c r="G35" s="375">
        <f>+'TREE Fund'!F24</f>
        <v>0</v>
      </c>
      <c r="H35" s="375">
        <f>+'TREE Fund'!G24</f>
        <v>0</v>
      </c>
      <c r="I35" s="375">
        <f>+'TREE Fund'!H24</f>
        <v>0</v>
      </c>
      <c r="J35" s="375">
        <f>+'TREE Fund'!I24</f>
        <v>8000</v>
      </c>
      <c r="K35" s="375">
        <f>+'TREE Fund'!J24</f>
        <v>13450</v>
      </c>
      <c r="L35" s="375">
        <f>+'TREE Fund'!K24</f>
        <v>8000</v>
      </c>
      <c r="M35" s="375">
        <f>+'TREE Fund'!L24</f>
        <v>13140</v>
      </c>
      <c r="N35" s="375">
        <f>+'TREE Fund'!M24</f>
        <v>15000</v>
      </c>
      <c r="O35" s="375">
        <f>+'TREE Fund'!N24</f>
        <v>16550</v>
      </c>
      <c r="P35" s="376">
        <f>'TREE Fund'!O24</f>
        <v>3000</v>
      </c>
      <c r="Q35" s="376">
        <f>'TREE Fund'!P24</f>
        <v>1675</v>
      </c>
      <c r="R35" s="153">
        <f>'TREE Fund'!Q24</f>
        <v>1200</v>
      </c>
      <c r="S35" s="153">
        <f>'TREE Fund'!R24</f>
        <v>1250</v>
      </c>
      <c r="T35" s="112">
        <f>'TREE Fund'!S24</f>
        <v>0</v>
      </c>
      <c r="U35" s="112">
        <f>'TREE Fund'!T24</f>
        <v>0</v>
      </c>
      <c r="V35" s="30">
        <f>'TREE Fund'!U24</f>
        <v>4500</v>
      </c>
      <c r="W35" s="30">
        <f>'TREE Fund'!V24</f>
        <v>171</v>
      </c>
      <c r="X35" s="30">
        <f>'TREE Fund'!W24</f>
        <v>1038</v>
      </c>
      <c r="Y35" s="30">
        <f>'TREE Fund'!X24</f>
        <v>529</v>
      </c>
      <c r="Z35" s="30"/>
      <c r="AA35" s="30"/>
    </row>
    <row r="36" spans="1:27" ht="31" hidden="1" x14ac:dyDescent="0.35">
      <c r="A36" s="374" t="s">
        <v>208</v>
      </c>
      <c r="B36" s="375" t="str">
        <f>+'2018 ISA'!A24</f>
        <v xml:space="preserve">   TOTAL EXPENSES</v>
      </c>
      <c r="C36" s="375">
        <f>+'2018 ISA'!B24</f>
        <v>0</v>
      </c>
      <c r="D36" s="375">
        <f>+'2018 ISA'!C24</f>
        <v>0</v>
      </c>
      <c r="E36" s="375">
        <f>+'2018 ISA'!D24</f>
        <v>0</v>
      </c>
      <c r="F36" s="375">
        <f>+'2018 ISA'!E24</f>
        <v>0</v>
      </c>
      <c r="G36" s="375">
        <f>+'2018 ISA'!F24</f>
        <v>0</v>
      </c>
      <c r="H36" s="375" t="e">
        <f>+'2018 ISA'!#REF!</f>
        <v>#REF!</v>
      </c>
      <c r="I36" s="375">
        <f>+'2018 ISA'!G24</f>
        <v>0</v>
      </c>
      <c r="J36" s="375">
        <f>+'2018 ISA'!H24</f>
        <v>0</v>
      </c>
      <c r="K36" s="375">
        <f>+'2018 ISA'!I24</f>
        <v>36099.69</v>
      </c>
      <c r="L36" s="375">
        <f>+'2018 ISA'!J24</f>
        <v>53000</v>
      </c>
      <c r="M36" s="375">
        <v>0</v>
      </c>
      <c r="N36" s="375">
        <f>+'2018 ISA'!J16</f>
        <v>20000</v>
      </c>
      <c r="O36" s="375"/>
      <c r="P36" s="376"/>
      <c r="Q36" s="376"/>
      <c r="R36" s="153"/>
      <c r="S36" s="153"/>
      <c r="T36" s="112"/>
      <c r="U36" s="112"/>
      <c r="V36" s="30"/>
      <c r="W36" s="30"/>
      <c r="X36" s="30"/>
      <c r="Y36" s="30"/>
      <c r="Z36" s="30"/>
      <c r="AA36" s="30"/>
    </row>
    <row r="37" spans="1:27" x14ac:dyDescent="0.35">
      <c r="A37" s="14" t="s">
        <v>3</v>
      </c>
      <c r="B37" s="149">
        <f t="shared" ref="B37:C37" si="5">SUM(B23:B36)</f>
        <v>309080</v>
      </c>
      <c r="C37" s="149">
        <f t="shared" si="5"/>
        <v>332541</v>
      </c>
      <c r="D37" s="149">
        <f t="shared" ref="D37:E37" si="6">SUM(D23:D36)</f>
        <v>306440</v>
      </c>
      <c r="E37" s="149">
        <f t="shared" si="6"/>
        <v>186484</v>
      </c>
      <c r="F37" s="149" t="e">
        <f t="shared" ref="F37:G37" si="7">SUM(F23:F36)</f>
        <v>#REF!</v>
      </c>
      <c r="G37" s="149">
        <f t="shared" si="7"/>
        <v>283382</v>
      </c>
      <c r="H37" s="149" t="e">
        <f t="shared" ref="H37:N37" si="8">SUM(H23:H36)</f>
        <v>#REF!</v>
      </c>
      <c r="I37" s="149">
        <f t="shared" si="8"/>
        <v>248555</v>
      </c>
      <c r="J37" s="149">
        <f t="shared" si="8"/>
        <v>254985</v>
      </c>
      <c r="K37" s="149">
        <f t="shared" si="8"/>
        <v>281318.74</v>
      </c>
      <c r="L37" s="149">
        <f t="shared" si="8"/>
        <v>266091</v>
      </c>
      <c r="M37" s="149">
        <f t="shared" si="8"/>
        <v>258767.82</v>
      </c>
      <c r="N37" s="149">
        <f t="shared" si="8"/>
        <v>279225</v>
      </c>
      <c r="O37" s="149">
        <f>SUM(O23:O35)</f>
        <v>236173.81000000003</v>
      </c>
      <c r="P37" s="149">
        <f t="shared" ref="P37:AA37" si="9">SUM(P23:P35)</f>
        <v>225354</v>
      </c>
      <c r="Q37" s="149">
        <f t="shared" si="9"/>
        <v>197155</v>
      </c>
      <c r="R37" s="149">
        <f t="shared" si="9"/>
        <v>226034</v>
      </c>
      <c r="S37" s="149">
        <f t="shared" si="9"/>
        <v>219540</v>
      </c>
      <c r="T37" s="114">
        <f t="shared" si="9"/>
        <v>204668</v>
      </c>
      <c r="U37" s="114">
        <f t="shared" si="9"/>
        <v>198964</v>
      </c>
      <c r="V37" s="25">
        <f t="shared" si="9"/>
        <v>200226</v>
      </c>
      <c r="W37" s="25">
        <f t="shared" si="9"/>
        <v>133502</v>
      </c>
      <c r="X37" s="25">
        <f t="shared" si="9"/>
        <v>138888</v>
      </c>
      <c r="Y37" s="25">
        <f t="shared" si="9"/>
        <v>120085</v>
      </c>
      <c r="Z37" s="25">
        <f t="shared" si="9"/>
        <v>130708</v>
      </c>
      <c r="AA37" s="25">
        <f t="shared" si="9"/>
        <v>101483.73000000001</v>
      </c>
    </row>
    <row r="38" spans="1:27" x14ac:dyDescent="0.35">
      <c r="B38" s="134"/>
      <c r="C38" s="134"/>
      <c r="D38" s="134"/>
      <c r="E38" s="134"/>
      <c r="F38" s="134"/>
      <c r="G38" s="134"/>
      <c r="H38" s="134"/>
      <c r="I38" s="134"/>
      <c r="J38" s="134"/>
      <c r="K38" s="134"/>
      <c r="L38" s="134"/>
      <c r="M38" s="134"/>
      <c r="N38" s="115"/>
      <c r="O38" s="137"/>
      <c r="P38" s="137"/>
      <c r="Q38" s="137"/>
      <c r="R38" s="137"/>
      <c r="S38" s="137"/>
      <c r="T38" s="33"/>
      <c r="U38" s="33"/>
    </row>
    <row r="39" spans="1:27" x14ac:dyDescent="0.35">
      <c r="A39" s="14" t="s">
        <v>4</v>
      </c>
      <c r="B39" s="149">
        <f t="shared" ref="B39:C39" si="10">B20-B37</f>
        <v>-9680</v>
      </c>
      <c r="C39" s="149">
        <f t="shared" si="10"/>
        <v>-73421</v>
      </c>
      <c r="D39" s="149">
        <f t="shared" ref="D39:E39" si="11">D20-D37</f>
        <v>-30120</v>
      </c>
      <c r="E39" s="149">
        <f t="shared" si="11"/>
        <v>47697</v>
      </c>
      <c r="F39" s="149" t="e">
        <f t="shared" ref="F39:K39" si="12">F20-F37</f>
        <v>#REF!</v>
      </c>
      <c r="G39" s="149">
        <f t="shared" si="12"/>
        <v>-1565</v>
      </c>
      <c r="H39" s="149" t="e">
        <f t="shared" si="12"/>
        <v>#REF!</v>
      </c>
      <c r="I39" s="149">
        <f t="shared" si="12"/>
        <v>117</v>
      </c>
      <c r="J39" s="149">
        <f t="shared" si="12"/>
        <v>12250</v>
      </c>
      <c r="K39" s="149">
        <f t="shared" si="12"/>
        <v>-16575.520000000019</v>
      </c>
      <c r="L39" s="149">
        <f t="shared" ref="L39" si="13">L20-L37</f>
        <v>-14401</v>
      </c>
      <c r="M39" s="149">
        <f>M20-M37</f>
        <v>16062.099999999977</v>
      </c>
      <c r="N39" s="149">
        <f t="shared" ref="N39:U39" si="14">N20-N37</f>
        <v>-22895</v>
      </c>
      <c r="O39" s="149">
        <f>O20-O37</f>
        <v>15890.499999999971</v>
      </c>
      <c r="P39" s="149">
        <f t="shared" si="14"/>
        <v>-34354</v>
      </c>
      <c r="Q39" s="149">
        <f t="shared" si="14"/>
        <v>7958</v>
      </c>
      <c r="R39" s="149">
        <f t="shared" si="14"/>
        <v>-7094</v>
      </c>
      <c r="S39" s="149">
        <f t="shared" si="14"/>
        <v>-39580</v>
      </c>
      <c r="T39" s="114">
        <f t="shared" si="14"/>
        <v>-10988</v>
      </c>
      <c r="U39" s="114">
        <f t="shared" si="14"/>
        <v>-28896</v>
      </c>
      <c r="V39" s="25">
        <f t="shared" ref="V39:AA39" si="15">SUM(V25:V37)</f>
        <v>343662</v>
      </c>
      <c r="W39" s="25">
        <f t="shared" si="15"/>
        <v>220142</v>
      </c>
      <c r="X39" s="25">
        <f t="shared" si="15"/>
        <v>258072</v>
      </c>
      <c r="Y39" s="25">
        <f t="shared" si="15"/>
        <v>226885</v>
      </c>
      <c r="Z39" s="25">
        <f t="shared" si="15"/>
        <v>245794</v>
      </c>
      <c r="AA39" s="25">
        <f t="shared" si="15"/>
        <v>194749.42000000004</v>
      </c>
    </row>
    <row r="40" spans="1:27" x14ac:dyDescent="0.35">
      <c r="B40" s="322"/>
      <c r="D40" s="322"/>
      <c r="F40" s="322"/>
      <c r="H40" s="322"/>
      <c r="J40" s="322"/>
    </row>
    <row r="41" spans="1:27" x14ac:dyDescent="0.35">
      <c r="B41" s="322"/>
      <c r="D41" s="322"/>
      <c r="F41" s="322"/>
      <c r="H41" s="322"/>
      <c r="J41" s="322"/>
    </row>
    <row r="42" spans="1:27" x14ac:dyDescent="0.35">
      <c r="B42" s="322"/>
      <c r="D42" s="322"/>
      <c r="F42" s="322"/>
      <c r="H42" s="322"/>
      <c r="J42" s="322"/>
    </row>
    <row r="43" spans="1:27" x14ac:dyDescent="0.35">
      <c r="B43" s="322"/>
      <c r="D43" s="322"/>
      <c r="F43" s="322"/>
      <c r="H43" s="322"/>
      <c r="J43" s="322"/>
    </row>
    <row r="44" spans="1:27" x14ac:dyDescent="0.35">
      <c r="B44" s="322"/>
      <c r="D44" s="322"/>
      <c r="F44" s="322"/>
      <c r="H44" s="322"/>
      <c r="J44" s="322"/>
    </row>
    <row r="45" spans="1:27" x14ac:dyDescent="0.35">
      <c r="B45" s="322"/>
      <c r="D45" s="322"/>
      <c r="F45" s="322"/>
      <c r="H45" s="322"/>
      <c r="J45" s="322"/>
    </row>
    <row r="46" spans="1:27" x14ac:dyDescent="0.35">
      <c r="B46" s="322"/>
      <c r="D46" s="322"/>
      <c r="F46" s="322"/>
      <c r="H46" s="322"/>
      <c r="J46" s="322"/>
    </row>
    <row r="47" spans="1:27" x14ac:dyDescent="0.35">
      <c r="B47" s="322"/>
      <c r="D47" s="322"/>
      <c r="F47" s="322"/>
      <c r="H47" s="322"/>
      <c r="J47" s="322"/>
    </row>
    <row r="48" spans="1:27" x14ac:dyDescent="0.35">
      <c r="B48" s="322"/>
      <c r="D48" s="322"/>
      <c r="F48" s="322"/>
      <c r="H48" s="322"/>
      <c r="J48" s="322"/>
    </row>
    <row r="49" spans="2:10" x14ac:dyDescent="0.35">
      <c r="B49" s="322"/>
      <c r="D49" s="322"/>
      <c r="F49" s="322"/>
      <c r="H49" s="322"/>
      <c r="J49" s="322"/>
    </row>
    <row r="50" spans="2:10" x14ac:dyDescent="0.35">
      <c r="B50" s="322"/>
      <c r="D50" s="322"/>
      <c r="F50" s="322"/>
      <c r="H50" s="322"/>
      <c r="J50" s="322"/>
    </row>
    <row r="51" spans="2:10" x14ac:dyDescent="0.35">
      <c r="B51" s="322"/>
      <c r="D51" s="322"/>
      <c r="F51" s="322"/>
      <c r="H51" s="322"/>
      <c r="J51" s="322"/>
    </row>
    <row r="52" spans="2:10" x14ac:dyDescent="0.35">
      <c r="B52" s="322"/>
      <c r="D52" s="322"/>
      <c r="F52" s="322"/>
      <c r="H52" s="322"/>
      <c r="J52" s="322"/>
    </row>
    <row r="53" spans="2:10" x14ac:dyDescent="0.35">
      <c r="B53" s="322"/>
      <c r="D53" s="322"/>
      <c r="F53" s="322"/>
      <c r="H53" s="322"/>
      <c r="J53" s="322"/>
    </row>
    <row r="54" spans="2:10" x14ac:dyDescent="0.35">
      <c r="B54" s="322"/>
      <c r="D54" s="322"/>
      <c r="F54" s="322"/>
      <c r="H54" s="322"/>
      <c r="J54" s="322"/>
    </row>
    <row r="55" spans="2:10" x14ac:dyDescent="0.35">
      <c r="B55" s="322"/>
      <c r="D55" s="322"/>
      <c r="F55" s="322"/>
      <c r="H55" s="322"/>
      <c r="J55" s="322"/>
    </row>
    <row r="56" spans="2:10" x14ac:dyDescent="0.35">
      <c r="B56" s="322"/>
      <c r="D56" s="322"/>
      <c r="F56" s="322"/>
      <c r="H56" s="322"/>
      <c r="J56" s="322"/>
    </row>
    <row r="57" spans="2:10" x14ac:dyDescent="0.35">
      <c r="B57" s="322"/>
      <c r="D57" s="322"/>
      <c r="F57" s="322"/>
      <c r="H57" s="322"/>
      <c r="J57" s="322"/>
    </row>
    <row r="58" spans="2:10" x14ac:dyDescent="0.35">
      <c r="B58" s="322"/>
      <c r="D58" s="322"/>
      <c r="F58" s="322"/>
      <c r="H58" s="322"/>
      <c r="J58" s="322"/>
    </row>
    <row r="59" spans="2:10" x14ac:dyDescent="0.35">
      <c r="B59" s="322"/>
      <c r="D59" s="322"/>
      <c r="F59" s="322"/>
      <c r="H59" s="322"/>
      <c r="J59" s="322"/>
    </row>
    <row r="60" spans="2:10" x14ac:dyDescent="0.35">
      <c r="B60" s="322"/>
      <c r="D60" s="322"/>
      <c r="F60" s="322"/>
      <c r="H60" s="322"/>
      <c r="J60" s="322"/>
    </row>
    <row r="61" spans="2:10" x14ac:dyDescent="0.35">
      <c r="B61" s="322"/>
      <c r="D61" s="322"/>
      <c r="F61" s="322"/>
      <c r="H61" s="322"/>
      <c r="J61" s="322"/>
    </row>
    <row r="62" spans="2:10" x14ac:dyDescent="0.35">
      <c r="B62" s="322"/>
      <c r="D62" s="322"/>
      <c r="F62" s="322"/>
      <c r="H62" s="322"/>
      <c r="J62" s="322"/>
    </row>
    <row r="63" spans="2:10" x14ac:dyDescent="0.35">
      <c r="B63" s="322"/>
      <c r="D63" s="322"/>
      <c r="F63" s="322"/>
      <c r="H63" s="322"/>
      <c r="J63" s="322"/>
    </row>
    <row r="64" spans="2:10" x14ac:dyDescent="0.35">
      <c r="B64" s="322"/>
      <c r="D64" s="322"/>
      <c r="F64" s="322"/>
      <c r="H64" s="322"/>
      <c r="J64" s="322"/>
    </row>
    <row r="65" spans="2:10" x14ac:dyDescent="0.35">
      <c r="B65" s="322"/>
      <c r="D65" s="322"/>
      <c r="F65" s="322"/>
      <c r="H65" s="322"/>
      <c r="J65" s="322"/>
    </row>
    <row r="66" spans="2:10" x14ac:dyDescent="0.35">
      <c r="B66" s="322"/>
      <c r="D66" s="322"/>
      <c r="F66" s="322"/>
      <c r="H66" s="322"/>
      <c r="J66" s="322"/>
    </row>
    <row r="67" spans="2:10" x14ac:dyDescent="0.35">
      <c r="B67" s="322"/>
      <c r="D67" s="322"/>
      <c r="F67" s="322"/>
      <c r="H67" s="322"/>
      <c r="J67" s="322"/>
    </row>
    <row r="68" spans="2:10" x14ac:dyDescent="0.35">
      <c r="B68" s="322"/>
      <c r="D68" s="322"/>
      <c r="F68" s="322"/>
      <c r="H68" s="322"/>
      <c r="J68" s="322"/>
    </row>
  </sheetData>
  <mergeCells count="1">
    <mergeCell ref="A3:N3"/>
  </mergeCells>
  <phoneticPr fontId="2" type="noConversion"/>
  <printOptions horizontalCentered="1" verticalCentered="1"/>
  <pageMargins left="0" right="0" top="1" bottom="0.75" header="0.5" footer="0.5"/>
  <pageSetup scale="87" orientation="landscape" r:id="rId1"/>
  <headerFooter alignWithMargins="0"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48"/>
  <sheetViews>
    <sheetView zoomScaleNormal="100" workbookViewId="0">
      <pane ySplit="4" topLeftCell="A5" activePane="bottomLeft" state="frozen"/>
      <selection pane="bottomLeft" activeCell="A9" sqref="A9"/>
    </sheetView>
  </sheetViews>
  <sheetFormatPr defaultColWidth="9.1796875" defaultRowHeight="15.5" x14ac:dyDescent="0.35"/>
  <cols>
    <col min="1" max="1" width="56.26953125" style="70" customWidth="1"/>
    <col min="2" max="2" width="14.453125" style="70" customWidth="1"/>
    <col min="3" max="3" width="14.453125" style="134" customWidth="1"/>
    <col min="4" max="4" width="14.453125" style="137" customWidth="1"/>
    <col min="5" max="5" width="14.453125" style="134" customWidth="1"/>
    <col min="6" max="6" width="14.453125" style="137" customWidth="1"/>
    <col min="7" max="8" width="13.453125" style="137" bestFit="1" customWidth="1"/>
    <col min="9" max="9" width="11.1796875" style="134" hidden="1" customWidth="1"/>
    <col min="10" max="10" width="13.453125" style="137" hidden="1" customWidth="1"/>
    <col min="11" max="11" width="11.1796875" style="134" hidden="1" customWidth="1"/>
    <col min="12" max="12" width="13.453125" style="80" hidden="1" customWidth="1"/>
    <col min="13" max="13" width="11.1796875" style="80" hidden="1" customWidth="1"/>
    <col min="14" max="14" width="13.453125" style="80" hidden="1" customWidth="1"/>
    <col min="15" max="15" width="11.1796875" style="70" hidden="1" customWidth="1"/>
    <col min="16" max="16" width="13.453125" style="70" hidden="1" customWidth="1"/>
    <col min="17" max="17" width="11.1796875" style="70" hidden="1" customWidth="1"/>
    <col min="18" max="18" width="13.453125" style="70" hidden="1" customWidth="1"/>
    <col min="19" max="19" width="11.1796875" style="70" hidden="1" customWidth="1"/>
    <col min="20" max="20" width="13.453125" style="70" hidden="1" customWidth="1"/>
    <col min="21" max="21" width="11.1796875" style="70" hidden="1" customWidth="1"/>
    <col min="22" max="22" width="13.453125" style="70" hidden="1" customWidth="1"/>
    <col min="23" max="23" width="10.1796875" style="70" hidden="1" customWidth="1"/>
    <col min="24" max="24" width="13.453125" style="70" hidden="1" customWidth="1"/>
    <col min="25" max="25" width="10.1796875" style="70" hidden="1" customWidth="1"/>
    <col min="26" max="26" width="13.453125" style="70" hidden="1" customWidth="1"/>
    <col min="27" max="27" width="28.08984375" style="176" bestFit="1" customWidth="1"/>
    <col min="28" max="16384" width="9.1796875" style="70"/>
  </cols>
  <sheetData>
    <row r="1" spans="1:27" x14ac:dyDescent="0.35">
      <c r="A1" s="70" t="str">
        <f>ADMINISTRATIVE!A1</f>
        <v>OHIO CHAPTER ISA</v>
      </c>
    </row>
    <row r="2" spans="1:27" x14ac:dyDescent="0.35">
      <c r="A2" s="70" t="str">
        <f>COMBINED!A2</f>
        <v>2022 - 2023 BUDGET</v>
      </c>
      <c r="B2" s="70" t="s">
        <v>207</v>
      </c>
    </row>
    <row r="3" spans="1:27" s="71" customFormat="1" x14ac:dyDescent="0.35">
      <c r="A3" s="305" t="str">
        <f>COMBINED!A3</f>
        <v>10/03/2022 Approved by BoD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92"/>
      <c r="N3" s="92"/>
      <c r="AA3" s="177"/>
    </row>
    <row r="4" spans="1:27" ht="48" customHeight="1" x14ac:dyDescent="0.35">
      <c r="A4" s="93"/>
      <c r="B4" s="93"/>
      <c r="C4" s="164" t="str">
        <f>COMBINED!B4</f>
        <v>2022-2023 Budget</v>
      </c>
      <c r="D4" s="164" t="str">
        <f>COMBINED!C4</f>
        <v>2021-2022 Actual as of 8/31/22</v>
      </c>
      <c r="E4" s="11" t="str">
        <f>COMBINED!D4</f>
        <v>2021-2022 Budget</v>
      </c>
      <c r="F4" s="11" t="str">
        <f>COMBINED!E4</f>
        <v>2020-2021 Actual as of 8/31/21</v>
      </c>
      <c r="G4" s="11" t="str">
        <f>COMBINED!G4</f>
        <v>2019-2020 Actual as of 9/30/20</v>
      </c>
      <c r="H4" s="11" t="str">
        <f>COMBINED!I4</f>
        <v>2018-2019 Actual as of 9/31/19</v>
      </c>
      <c r="I4" s="11" t="s">
        <v>222</v>
      </c>
      <c r="J4" s="11" t="str">
        <f>COMBINED!K4</f>
        <v>2017-2018 Actual as of 9/30/18</v>
      </c>
      <c r="K4" s="87" t="str">
        <f>COMBINED!L4</f>
        <v>2017-2018 Budget</v>
      </c>
      <c r="L4" s="72" t="str">
        <f>COMBINED!M4</f>
        <v>2016-2017 Actual as of 9/30/17</v>
      </c>
      <c r="M4" s="87" t="str">
        <f>COMBINED!N4</f>
        <v>2016-2017 Budget</v>
      </c>
      <c r="N4" s="72" t="str">
        <f>COMBINED!O4</f>
        <v>2015-2016 Actual as of 9/30/16</v>
      </c>
      <c r="O4" s="87" t="str">
        <f>COMBINED!P4</f>
        <v>2015-2016 Budget</v>
      </c>
      <c r="P4" s="87" t="str">
        <f>COMBINED!Q4</f>
        <v>2014-2015 Actual as of 9/30/15</v>
      </c>
      <c r="Q4" s="87" t="str">
        <f>COMBINED!R4</f>
        <v>2014-2015 Budget</v>
      </c>
      <c r="R4" s="87" t="str">
        <f>COMBINED!S4</f>
        <v>2013-2014 Actual as of 9/30/14</v>
      </c>
      <c r="S4" s="87" t="str">
        <f>COMBINED!T4</f>
        <v>2013-2014 Budget</v>
      </c>
      <c r="T4" s="87" t="str">
        <f>COMBINED!U4</f>
        <v>2012-2013 Actual as of 9/30/2013</v>
      </c>
      <c r="U4" s="87" t="str">
        <f>COMBINED!V4</f>
        <v>2012-2013 Budget</v>
      </c>
      <c r="V4" s="87" t="str">
        <f>COMBINED!W4</f>
        <v>2011-12 Actual as of 8/31/2012</v>
      </c>
      <c r="W4" s="87" t="str">
        <f>COMBINED!X4</f>
        <v>2011 BUDGET</v>
      </c>
      <c r="X4" s="87" t="str">
        <f>COMBINED!Y4</f>
        <v>2010-11 Actual as of 09/30/2011</v>
      </c>
      <c r="Y4" s="87" t="str">
        <f>COMBINED!Z4</f>
        <v>2010 BUDGET</v>
      </c>
      <c r="Z4" s="87" t="str">
        <f>COMBINED!AA4</f>
        <v>2009      Actual as of 09/30/2010</v>
      </c>
    </row>
    <row r="5" spans="1:27" x14ac:dyDescent="0.35">
      <c r="A5" s="178" t="s">
        <v>0</v>
      </c>
      <c r="B5" s="179" t="s">
        <v>5</v>
      </c>
      <c r="C5" s="138"/>
      <c r="D5" s="138"/>
      <c r="E5" s="138"/>
      <c r="F5" s="138"/>
      <c r="G5" s="138"/>
      <c r="H5" s="138"/>
      <c r="I5" s="138"/>
      <c r="J5" s="138"/>
      <c r="K5" s="138"/>
      <c r="L5" s="83"/>
      <c r="M5" s="83"/>
      <c r="N5" s="138"/>
      <c r="O5" s="95"/>
      <c r="P5" s="95"/>
      <c r="Q5" s="95"/>
      <c r="R5" s="95"/>
      <c r="S5" s="95"/>
      <c r="T5" s="95"/>
      <c r="U5" s="74"/>
      <c r="V5" s="74"/>
      <c r="W5" s="74"/>
      <c r="X5" s="74"/>
      <c r="Y5" s="74"/>
      <c r="Z5" s="74"/>
    </row>
    <row r="6" spans="1:27" ht="26" x14ac:dyDescent="0.35">
      <c r="A6" s="180" t="s">
        <v>201</v>
      </c>
      <c r="B6" s="75" t="s">
        <v>144</v>
      </c>
      <c r="C6" s="96">
        <v>1000</v>
      </c>
      <c r="D6" s="96">
        <v>921</v>
      </c>
      <c r="E6" s="96"/>
      <c r="F6" s="96">
        <v>175</v>
      </c>
      <c r="G6" s="96">
        <v>920</v>
      </c>
      <c r="H6" s="96">
        <v>240</v>
      </c>
      <c r="I6" s="96"/>
      <c r="J6" s="96"/>
      <c r="K6" s="96">
        <v>750</v>
      </c>
      <c r="L6" s="136">
        <v>730</v>
      </c>
      <c r="M6" s="96">
        <v>1000</v>
      </c>
      <c r="N6" s="96">
        <v>811</v>
      </c>
      <c r="O6" s="96">
        <v>4000</v>
      </c>
      <c r="P6" s="96">
        <v>3774</v>
      </c>
      <c r="Q6" s="96">
        <v>5500</v>
      </c>
      <c r="R6" s="96">
        <v>5216</v>
      </c>
      <c r="S6" s="96">
        <v>14000</v>
      </c>
      <c r="T6" s="96">
        <v>8820</v>
      </c>
      <c r="U6" s="32">
        <v>16800</v>
      </c>
      <c r="V6" s="32"/>
      <c r="W6" s="32"/>
      <c r="X6" s="32"/>
      <c r="Y6" s="32"/>
      <c r="Z6" s="32"/>
      <c r="AA6" s="246" t="s">
        <v>282</v>
      </c>
    </row>
    <row r="7" spans="1:27" x14ac:dyDescent="0.35">
      <c r="A7" s="180" t="s">
        <v>240</v>
      </c>
      <c r="B7" s="75" t="s">
        <v>170</v>
      </c>
      <c r="C7" s="96">
        <v>30000</v>
      </c>
      <c r="D7" s="96">
        <v>30470</v>
      </c>
      <c r="E7" s="96">
        <v>30000</v>
      </c>
      <c r="F7" s="96">
        <v>36045</v>
      </c>
      <c r="G7" s="96">
        <v>35480</v>
      </c>
      <c r="H7" s="96">
        <v>16852</v>
      </c>
      <c r="I7" s="96">
        <v>17000</v>
      </c>
      <c r="J7" s="96">
        <v>19060</v>
      </c>
      <c r="K7" s="96">
        <v>13000</v>
      </c>
      <c r="L7" s="136">
        <v>17330</v>
      </c>
      <c r="M7" s="96">
        <v>35000</v>
      </c>
      <c r="N7" s="96">
        <v>29875</v>
      </c>
      <c r="O7" s="96">
        <v>12000</v>
      </c>
      <c r="P7" s="96">
        <v>11440</v>
      </c>
      <c r="Q7" s="96">
        <v>25000</v>
      </c>
      <c r="R7" s="96">
        <v>12750</v>
      </c>
      <c r="S7" s="96"/>
      <c r="T7" s="96"/>
      <c r="U7" s="32"/>
      <c r="V7" s="32"/>
      <c r="W7" s="32"/>
      <c r="X7" s="32"/>
      <c r="Y7" s="32"/>
      <c r="Z7" s="32"/>
      <c r="AA7" s="245"/>
    </row>
    <row r="8" spans="1:27" x14ac:dyDescent="0.35">
      <c r="A8" s="180" t="s">
        <v>197</v>
      </c>
      <c r="B8" s="75" t="s">
        <v>193</v>
      </c>
      <c r="C8" s="96">
        <v>500</v>
      </c>
      <c r="D8" s="96">
        <v>474</v>
      </c>
      <c r="E8" s="96">
        <v>800</v>
      </c>
      <c r="F8" s="96">
        <v>748</v>
      </c>
      <c r="G8" s="96">
        <v>542</v>
      </c>
      <c r="H8" s="96">
        <v>804</v>
      </c>
      <c r="I8" s="96">
        <v>510</v>
      </c>
      <c r="J8" s="96">
        <v>508</v>
      </c>
      <c r="K8" s="96">
        <v>300</v>
      </c>
      <c r="L8" s="136">
        <v>296</v>
      </c>
      <c r="M8" s="96">
        <v>300</v>
      </c>
      <c r="N8" s="96">
        <v>252</v>
      </c>
      <c r="O8" s="96"/>
      <c r="P8" s="96"/>
      <c r="Q8" s="96"/>
      <c r="R8" s="96"/>
      <c r="S8" s="96"/>
      <c r="T8" s="96"/>
      <c r="U8" s="32"/>
      <c r="V8" s="32"/>
      <c r="W8" s="32"/>
      <c r="X8" s="32"/>
      <c r="Y8" s="32"/>
      <c r="Z8" s="32"/>
    </row>
    <row r="9" spans="1:27" x14ac:dyDescent="0.35">
      <c r="A9" s="180" t="s">
        <v>239</v>
      </c>
      <c r="B9" s="75" t="s">
        <v>228</v>
      </c>
      <c r="C9" s="96"/>
      <c r="D9" s="96"/>
      <c r="E9" s="96"/>
      <c r="F9" s="96"/>
      <c r="G9" s="96">
        <v>125</v>
      </c>
      <c r="H9" s="96">
        <v>5500</v>
      </c>
      <c r="I9" s="96"/>
      <c r="J9" s="96"/>
      <c r="K9" s="96"/>
      <c r="L9" s="136"/>
      <c r="M9" s="96"/>
      <c r="N9" s="96"/>
      <c r="O9" s="96"/>
      <c r="P9" s="96"/>
      <c r="Q9" s="96"/>
      <c r="R9" s="96"/>
      <c r="S9" s="96"/>
      <c r="T9" s="96"/>
      <c r="U9" s="32"/>
      <c r="V9" s="32"/>
      <c r="W9" s="32"/>
      <c r="X9" s="32"/>
      <c r="Y9" s="32"/>
      <c r="Z9" s="32"/>
      <c r="AA9" s="245"/>
    </row>
    <row r="10" spans="1:27" x14ac:dyDescent="0.35">
      <c r="A10" s="180" t="s">
        <v>244</v>
      </c>
      <c r="B10" s="75" t="s">
        <v>245</v>
      </c>
      <c r="C10" s="96"/>
      <c r="D10" s="96"/>
      <c r="E10" s="96"/>
      <c r="F10" s="96"/>
      <c r="G10" s="96">
        <v>25</v>
      </c>
      <c r="H10" s="96"/>
      <c r="I10" s="96"/>
      <c r="J10" s="96"/>
      <c r="K10" s="96"/>
      <c r="L10" s="136"/>
      <c r="M10" s="96"/>
      <c r="N10" s="96"/>
      <c r="O10" s="96"/>
      <c r="P10" s="96"/>
      <c r="Q10" s="96"/>
      <c r="R10" s="96"/>
      <c r="S10" s="96"/>
      <c r="T10" s="96"/>
      <c r="U10" s="32"/>
      <c r="V10" s="32"/>
      <c r="W10" s="32"/>
      <c r="X10" s="32"/>
      <c r="Y10" s="32"/>
      <c r="Z10" s="32"/>
    </row>
    <row r="11" spans="1:27" x14ac:dyDescent="0.35">
      <c r="A11" s="180"/>
      <c r="B11" s="79"/>
      <c r="C11" s="133"/>
      <c r="D11" s="133"/>
      <c r="E11" s="133"/>
      <c r="F11" s="133"/>
      <c r="G11" s="133"/>
      <c r="H11" s="133"/>
      <c r="I11" s="133"/>
      <c r="J11" s="133"/>
      <c r="K11" s="133"/>
      <c r="L11" s="241"/>
      <c r="M11" s="133"/>
      <c r="N11" s="133"/>
      <c r="O11" s="121"/>
      <c r="P11" s="121"/>
      <c r="Q11" s="121"/>
      <c r="R11" s="121"/>
      <c r="S11" s="121"/>
      <c r="T11" s="121"/>
      <c r="U11" s="79"/>
      <c r="V11" s="79"/>
      <c r="W11" s="79"/>
      <c r="X11" s="79"/>
      <c r="Y11" s="79"/>
      <c r="Z11" s="79"/>
    </row>
    <row r="12" spans="1:27" x14ac:dyDescent="0.35">
      <c r="A12" s="181" t="s">
        <v>1</v>
      </c>
      <c r="B12" s="182"/>
      <c r="C12" s="96">
        <f>SUM(C6:C11)</f>
        <v>31500</v>
      </c>
      <c r="D12" s="96">
        <f t="shared" ref="D12:F12" si="0">SUM(D6:D11)</f>
        <v>31865</v>
      </c>
      <c r="E12" s="96">
        <f>SUM(E6:E11)</f>
        <v>30800</v>
      </c>
      <c r="F12" s="96">
        <f t="shared" si="0"/>
        <v>36968</v>
      </c>
      <c r="G12" s="96">
        <f t="shared" ref="G12:H12" si="1">SUM(G6:G11)</f>
        <v>37092</v>
      </c>
      <c r="H12" s="96">
        <f t="shared" si="1"/>
        <v>23396</v>
      </c>
      <c r="I12" s="96">
        <f>SUM(I6:I11)</f>
        <v>17510</v>
      </c>
      <c r="J12" s="96">
        <f t="shared" ref="J12:T12" si="2">SUM(J6:J11)</f>
        <v>19568</v>
      </c>
      <c r="K12" s="96">
        <f t="shared" si="2"/>
        <v>14050</v>
      </c>
      <c r="L12" s="96">
        <f t="shared" si="2"/>
        <v>18356</v>
      </c>
      <c r="M12" s="96">
        <f t="shared" si="2"/>
        <v>36300</v>
      </c>
      <c r="N12" s="96">
        <f t="shared" si="2"/>
        <v>30938</v>
      </c>
      <c r="O12" s="96">
        <f t="shared" si="2"/>
        <v>16000</v>
      </c>
      <c r="P12" s="96">
        <f t="shared" si="2"/>
        <v>15214</v>
      </c>
      <c r="Q12" s="96">
        <f t="shared" si="2"/>
        <v>30500</v>
      </c>
      <c r="R12" s="96">
        <f t="shared" si="2"/>
        <v>17966</v>
      </c>
      <c r="S12" s="96">
        <f t="shared" si="2"/>
        <v>14000</v>
      </c>
      <c r="T12" s="96">
        <f t="shared" si="2"/>
        <v>8820</v>
      </c>
      <c r="U12" s="32">
        <f t="shared" ref="U12:Z12" si="3">SUM(U6:U11)</f>
        <v>16800</v>
      </c>
      <c r="V12" s="32">
        <f t="shared" si="3"/>
        <v>0</v>
      </c>
      <c r="W12" s="32">
        <f t="shared" si="3"/>
        <v>0</v>
      </c>
      <c r="X12" s="32">
        <f t="shared" si="3"/>
        <v>0</v>
      </c>
      <c r="Y12" s="32">
        <f t="shared" si="3"/>
        <v>0</v>
      </c>
      <c r="Z12" s="32">
        <f t="shared" si="3"/>
        <v>0</v>
      </c>
    </row>
    <row r="13" spans="1:27" x14ac:dyDescent="0.35">
      <c r="B13" s="76"/>
      <c r="D13" s="134"/>
      <c r="F13" s="134"/>
      <c r="G13" s="134"/>
      <c r="H13" s="134"/>
      <c r="J13" s="134"/>
      <c r="L13" s="137"/>
      <c r="M13" s="134"/>
      <c r="N13" s="134"/>
      <c r="O13" s="98"/>
      <c r="P13" s="98"/>
      <c r="Q13" s="98"/>
      <c r="R13" s="98"/>
      <c r="S13" s="98"/>
      <c r="T13" s="98"/>
      <c r="U13" s="76"/>
      <c r="V13" s="76"/>
      <c r="W13" s="76"/>
      <c r="X13" s="76"/>
      <c r="Y13" s="76"/>
      <c r="Z13" s="76"/>
    </row>
    <row r="14" spans="1:27" x14ac:dyDescent="0.35">
      <c r="A14" s="183" t="s">
        <v>2</v>
      </c>
      <c r="B14" s="182"/>
      <c r="C14" s="96"/>
      <c r="D14" s="96"/>
      <c r="E14" s="96"/>
      <c r="F14" s="96"/>
      <c r="G14" s="96"/>
      <c r="H14" s="96"/>
      <c r="I14" s="96"/>
      <c r="J14" s="96"/>
      <c r="K14" s="96"/>
      <c r="L14" s="136"/>
      <c r="M14" s="96"/>
      <c r="N14" s="96"/>
      <c r="O14" s="119"/>
      <c r="P14" s="119"/>
      <c r="Q14" s="119"/>
      <c r="R14" s="119"/>
      <c r="S14" s="119"/>
      <c r="T14" s="119"/>
      <c r="U14" s="75"/>
      <c r="V14" s="75"/>
      <c r="W14" s="75"/>
      <c r="X14" s="75"/>
      <c r="Y14" s="75"/>
      <c r="Z14" s="75"/>
    </row>
    <row r="15" spans="1:27" x14ac:dyDescent="0.35">
      <c r="A15" s="180" t="s">
        <v>18</v>
      </c>
      <c r="B15" s="184" t="s">
        <v>85</v>
      </c>
      <c r="C15" s="135">
        <v>1500</v>
      </c>
      <c r="D15" s="135">
        <v>1500</v>
      </c>
      <c r="E15" s="135">
        <v>2000</v>
      </c>
      <c r="F15" s="135">
        <v>380</v>
      </c>
      <c r="G15" s="135">
        <v>2701</v>
      </c>
      <c r="H15" s="135">
        <v>1216</v>
      </c>
      <c r="I15" s="135">
        <v>500</v>
      </c>
      <c r="J15" s="135">
        <v>2087.3200000000002</v>
      </c>
      <c r="K15" s="135">
        <v>225</v>
      </c>
      <c r="L15" s="159">
        <v>217.73</v>
      </c>
      <c r="M15" s="135">
        <v>2500</v>
      </c>
      <c r="N15" s="135">
        <v>2277</v>
      </c>
      <c r="O15" s="159">
        <v>1500</v>
      </c>
      <c r="P15" s="135">
        <v>2344</v>
      </c>
      <c r="Q15" s="159">
        <v>1500</v>
      </c>
      <c r="R15" s="135">
        <v>1168</v>
      </c>
      <c r="S15" s="159">
        <v>1000</v>
      </c>
      <c r="T15" s="135">
        <v>1055</v>
      </c>
      <c r="U15" s="185"/>
      <c r="V15" s="186">
        <v>53</v>
      </c>
      <c r="W15" s="185">
        <v>3000</v>
      </c>
      <c r="X15" s="186">
        <v>2117</v>
      </c>
      <c r="Y15" s="185">
        <v>3000</v>
      </c>
      <c r="Z15" s="186">
        <v>-431.6</v>
      </c>
      <c r="AA15" s="245" t="s">
        <v>259</v>
      </c>
    </row>
    <row r="16" spans="1:27" s="191" customFormat="1" hidden="1" x14ac:dyDescent="0.35">
      <c r="A16" s="192" t="s">
        <v>19</v>
      </c>
      <c r="B16" s="77" t="s">
        <v>232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93"/>
      <c r="M16" s="100" t="s">
        <v>195</v>
      </c>
      <c r="N16" s="100"/>
      <c r="O16" s="193">
        <v>150</v>
      </c>
      <c r="P16" s="128">
        <v>70</v>
      </c>
      <c r="Q16" s="193">
        <v>150</v>
      </c>
      <c r="R16" s="128">
        <v>21</v>
      </c>
      <c r="S16" s="193"/>
      <c r="T16" s="128"/>
      <c r="U16" s="194"/>
      <c r="V16" s="81">
        <v>0</v>
      </c>
      <c r="W16" s="194">
        <v>150</v>
      </c>
      <c r="X16" s="81">
        <v>0</v>
      </c>
      <c r="Y16" s="194">
        <v>150</v>
      </c>
      <c r="Z16" s="82">
        <v>0</v>
      </c>
      <c r="AA16" s="190"/>
    </row>
    <row r="17" spans="1:27" x14ac:dyDescent="0.35">
      <c r="A17" s="192" t="s">
        <v>22</v>
      </c>
      <c r="B17" s="94" t="s">
        <v>232</v>
      </c>
      <c r="C17" s="135"/>
      <c r="D17" s="135"/>
      <c r="E17" s="135"/>
      <c r="F17" s="135"/>
      <c r="G17" s="135"/>
      <c r="H17" s="135">
        <v>451</v>
      </c>
      <c r="I17" s="135">
        <v>300</v>
      </c>
      <c r="J17" s="135">
        <v>532.67999999999995</v>
      </c>
      <c r="K17" s="135">
        <v>300</v>
      </c>
      <c r="L17" s="159">
        <v>295.19</v>
      </c>
      <c r="M17" s="135">
        <v>600</v>
      </c>
      <c r="N17" s="135">
        <v>305.14999999999998</v>
      </c>
      <c r="O17" s="159">
        <v>800</v>
      </c>
      <c r="P17" s="135">
        <v>113</v>
      </c>
      <c r="Q17" s="159">
        <v>200</v>
      </c>
      <c r="R17" s="135">
        <v>99</v>
      </c>
      <c r="S17" s="159"/>
      <c r="T17" s="135"/>
      <c r="U17" s="185"/>
      <c r="V17" s="186"/>
      <c r="W17" s="185"/>
      <c r="X17" s="186"/>
      <c r="Y17" s="185"/>
      <c r="Z17" s="186"/>
      <c r="AA17" s="245"/>
    </row>
    <row r="18" spans="1:27" x14ac:dyDescent="0.35">
      <c r="A18" s="192" t="s">
        <v>38</v>
      </c>
      <c r="B18" s="77" t="s">
        <v>232</v>
      </c>
      <c r="C18" s="96"/>
      <c r="D18" s="96"/>
      <c r="E18" s="96"/>
      <c r="F18" s="96"/>
      <c r="G18" s="96">
        <v>123</v>
      </c>
      <c r="H18" s="96"/>
      <c r="I18" s="96"/>
      <c r="J18" s="96"/>
      <c r="K18" s="96"/>
      <c r="L18" s="136"/>
      <c r="M18" s="96">
        <v>1500</v>
      </c>
      <c r="N18" s="96">
        <v>1145.3800000000001</v>
      </c>
      <c r="O18" s="136">
        <v>500</v>
      </c>
      <c r="P18" s="135">
        <v>414</v>
      </c>
      <c r="Q18" s="136">
        <v>1700</v>
      </c>
      <c r="R18" s="135">
        <v>2892</v>
      </c>
      <c r="S18" s="136">
        <v>10000</v>
      </c>
      <c r="T18" s="135">
        <v>11129</v>
      </c>
      <c r="U18" s="93">
        <v>14975</v>
      </c>
      <c r="V18" s="186"/>
      <c r="W18" s="93"/>
      <c r="X18" s="186"/>
      <c r="Y18" s="93"/>
      <c r="Z18" s="32"/>
      <c r="AA18" s="246"/>
    </row>
    <row r="19" spans="1:27" x14ac:dyDescent="0.35">
      <c r="A19" s="180" t="s">
        <v>24</v>
      </c>
      <c r="B19" s="75" t="s">
        <v>86</v>
      </c>
      <c r="C19" s="96">
        <v>500</v>
      </c>
      <c r="D19" s="96"/>
      <c r="E19" s="96"/>
      <c r="F19" s="96">
        <v>82</v>
      </c>
      <c r="G19" s="96"/>
      <c r="H19" s="96">
        <v>451</v>
      </c>
      <c r="I19" s="96"/>
      <c r="J19" s="96"/>
      <c r="K19" s="96">
        <v>100</v>
      </c>
      <c r="L19" s="136">
        <v>76.83</v>
      </c>
      <c r="M19" s="96">
        <v>1000</v>
      </c>
      <c r="N19" s="96"/>
      <c r="O19" s="136">
        <v>1600</v>
      </c>
      <c r="P19" s="135">
        <v>1554</v>
      </c>
      <c r="Q19" s="136">
        <v>2500</v>
      </c>
      <c r="R19" s="135">
        <v>1558</v>
      </c>
      <c r="S19" s="136">
        <v>3000</v>
      </c>
      <c r="T19" s="135">
        <v>2634</v>
      </c>
      <c r="U19" s="93">
        <v>5250</v>
      </c>
      <c r="V19" s="186">
        <v>0</v>
      </c>
      <c r="W19" s="93">
        <v>0</v>
      </c>
      <c r="X19" s="186">
        <v>0</v>
      </c>
      <c r="Y19" s="93">
        <v>0</v>
      </c>
      <c r="Z19" s="32">
        <v>71.16</v>
      </c>
      <c r="AA19" s="245"/>
    </row>
    <row r="20" spans="1:27" x14ac:dyDescent="0.35">
      <c r="A20" s="180" t="s">
        <v>225</v>
      </c>
      <c r="B20" s="75" t="s">
        <v>171</v>
      </c>
      <c r="C20" s="96">
        <v>20400</v>
      </c>
      <c r="D20" s="96">
        <v>20359</v>
      </c>
      <c r="E20" s="96">
        <v>15000</v>
      </c>
      <c r="F20" s="96">
        <v>16700</v>
      </c>
      <c r="G20" s="96">
        <v>30995</v>
      </c>
      <c r="H20" s="96">
        <v>9360</v>
      </c>
      <c r="I20" s="96">
        <v>14000</v>
      </c>
      <c r="J20" s="96">
        <v>16770</v>
      </c>
      <c r="K20" s="96">
        <v>9000</v>
      </c>
      <c r="L20" s="136">
        <v>5846.69</v>
      </c>
      <c r="M20" s="96">
        <v>12000</v>
      </c>
      <c r="N20" s="96">
        <v>16479</v>
      </c>
      <c r="O20" s="136">
        <v>5000</v>
      </c>
      <c r="P20" s="135">
        <v>7712</v>
      </c>
      <c r="Q20" s="136">
        <v>11000</v>
      </c>
      <c r="R20" s="135">
        <v>9467</v>
      </c>
      <c r="S20" s="136"/>
      <c r="T20" s="135"/>
      <c r="U20" s="93"/>
      <c r="V20" s="186"/>
      <c r="W20" s="93"/>
      <c r="X20" s="186"/>
      <c r="Y20" s="93"/>
      <c r="Z20" s="32"/>
      <c r="AA20" s="245"/>
    </row>
    <row r="21" spans="1:27" hidden="1" x14ac:dyDescent="0.35">
      <c r="A21" s="192" t="s">
        <v>246</v>
      </c>
      <c r="B21" s="77" t="s">
        <v>247</v>
      </c>
      <c r="C21" s="96"/>
      <c r="E21" s="96"/>
      <c r="I21" s="96"/>
      <c r="J21" s="96"/>
      <c r="K21" s="96"/>
      <c r="L21" s="136"/>
      <c r="M21" s="96"/>
      <c r="N21" s="96"/>
      <c r="O21" s="136">
        <v>500</v>
      </c>
      <c r="P21" s="135"/>
      <c r="Q21" s="136">
        <v>420</v>
      </c>
      <c r="R21" s="135">
        <v>399</v>
      </c>
      <c r="S21" s="136">
        <v>370</v>
      </c>
      <c r="T21" s="135">
        <v>368</v>
      </c>
      <c r="U21" s="93"/>
      <c r="V21" s="186"/>
      <c r="W21" s="93"/>
      <c r="X21" s="186"/>
      <c r="Y21" s="93"/>
      <c r="Z21" s="32"/>
    </row>
    <row r="22" spans="1:27" x14ac:dyDescent="0.35">
      <c r="A22" s="180" t="s">
        <v>9</v>
      </c>
      <c r="B22" s="75" t="s">
        <v>151</v>
      </c>
      <c r="C22" s="96">
        <v>700</v>
      </c>
      <c r="D22" s="96"/>
      <c r="E22" s="96"/>
      <c r="F22" s="96"/>
      <c r="G22" s="96"/>
      <c r="H22" s="96"/>
      <c r="I22" s="96"/>
      <c r="J22" s="96"/>
      <c r="K22" s="96"/>
      <c r="L22" s="136"/>
      <c r="M22" s="96"/>
      <c r="N22" s="96"/>
      <c r="O22" s="136"/>
      <c r="P22" s="96"/>
      <c r="Q22" s="136"/>
      <c r="R22" s="96"/>
      <c r="S22" s="136"/>
      <c r="T22" s="96"/>
      <c r="U22" s="93"/>
      <c r="V22" s="32"/>
      <c r="W22" s="93"/>
      <c r="X22" s="32"/>
      <c r="Y22" s="93"/>
      <c r="Z22" s="32"/>
    </row>
    <row r="23" spans="1:27" s="199" customFormat="1" x14ac:dyDescent="0.35">
      <c r="A23" s="196"/>
      <c r="B23" s="154"/>
      <c r="C23" s="103"/>
      <c r="D23" s="103"/>
      <c r="E23" s="103"/>
      <c r="F23" s="103"/>
      <c r="G23" s="103"/>
      <c r="H23" s="103"/>
      <c r="I23" s="103"/>
      <c r="J23" s="103"/>
      <c r="K23" s="103"/>
      <c r="L23" s="206"/>
      <c r="M23" s="103"/>
      <c r="N23" s="103"/>
      <c r="O23" s="206"/>
      <c r="P23" s="203"/>
      <c r="Q23" s="206"/>
      <c r="R23" s="203"/>
      <c r="S23" s="206"/>
      <c r="T23" s="203"/>
      <c r="U23" s="207"/>
      <c r="V23" s="205"/>
      <c r="W23" s="207"/>
      <c r="X23" s="205"/>
      <c r="Y23" s="207"/>
      <c r="Z23" s="197"/>
      <c r="AA23" s="198"/>
    </row>
    <row r="24" spans="1:27" s="199" customFormat="1" x14ac:dyDescent="0.35">
      <c r="A24" s="196"/>
      <c r="B24" s="154"/>
      <c r="C24" s="103"/>
      <c r="D24" s="103"/>
      <c r="E24" s="103"/>
      <c r="F24" s="103"/>
      <c r="G24" s="103"/>
      <c r="H24" s="103"/>
      <c r="I24" s="103"/>
      <c r="J24" s="103"/>
      <c r="K24" s="206"/>
      <c r="L24" s="206"/>
      <c r="M24" s="103"/>
      <c r="N24" s="103"/>
      <c r="O24" s="206"/>
      <c r="P24" s="203"/>
      <c r="Q24" s="206"/>
      <c r="R24" s="203"/>
      <c r="S24" s="206"/>
      <c r="T24" s="203"/>
      <c r="U24" s="207"/>
      <c r="V24" s="205"/>
      <c r="W24" s="207"/>
      <c r="X24" s="205"/>
      <c r="Y24" s="207"/>
      <c r="Z24" s="197"/>
      <c r="AA24" s="198"/>
    </row>
    <row r="25" spans="1:27" s="191" customFormat="1" x14ac:dyDescent="0.35">
      <c r="A25" s="192"/>
      <c r="B25" s="94"/>
      <c r="C25" s="128"/>
      <c r="D25" s="128"/>
      <c r="E25" s="128"/>
      <c r="F25" s="128"/>
      <c r="G25" s="128"/>
      <c r="H25" s="128"/>
      <c r="I25" s="128"/>
      <c r="J25" s="128"/>
      <c r="K25" s="188"/>
      <c r="L25" s="188"/>
      <c r="M25" s="128"/>
      <c r="N25" s="128"/>
      <c r="O25" s="188"/>
      <c r="P25" s="128"/>
      <c r="Q25" s="188"/>
      <c r="R25" s="128"/>
      <c r="S25" s="188"/>
      <c r="T25" s="128"/>
      <c r="U25" s="189"/>
      <c r="V25" s="81"/>
      <c r="W25" s="189"/>
      <c r="X25" s="81"/>
      <c r="Y25" s="189"/>
      <c r="Z25" s="81"/>
      <c r="AA25" s="190"/>
    </row>
    <row r="26" spans="1:27" s="191" customFormat="1" x14ac:dyDescent="0.35">
      <c r="A26" s="192"/>
      <c r="B26" s="94"/>
      <c r="C26" s="128"/>
      <c r="D26" s="128"/>
      <c r="E26" s="128"/>
      <c r="F26" s="128"/>
      <c r="G26" s="128"/>
      <c r="H26" s="128"/>
      <c r="I26" s="128"/>
      <c r="J26" s="128"/>
      <c r="K26" s="188"/>
      <c r="L26" s="188"/>
      <c r="M26" s="128"/>
      <c r="N26" s="128"/>
      <c r="O26" s="188"/>
      <c r="P26" s="128"/>
      <c r="Q26" s="188"/>
      <c r="R26" s="128"/>
      <c r="S26" s="188"/>
      <c r="T26" s="128"/>
      <c r="U26" s="189"/>
      <c r="V26" s="81"/>
      <c r="W26" s="189"/>
      <c r="X26" s="81"/>
      <c r="Y26" s="189"/>
      <c r="Z26" s="81"/>
      <c r="AA26" s="190"/>
    </row>
    <row r="27" spans="1:27" s="191" customFormat="1" x14ac:dyDescent="0.35">
      <c r="A27" s="192"/>
      <c r="B27" s="94"/>
      <c r="C27" s="128"/>
      <c r="D27" s="128"/>
      <c r="E27" s="128"/>
      <c r="F27" s="128"/>
      <c r="G27" s="128"/>
      <c r="H27" s="128"/>
      <c r="I27" s="128"/>
      <c r="J27" s="128"/>
      <c r="K27" s="188"/>
      <c r="L27" s="188"/>
      <c r="M27" s="128"/>
      <c r="N27" s="128"/>
      <c r="O27" s="193"/>
      <c r="P27" s="128"/>
      <c r="Q27" s="193"/>
      <c r="R27" s="128"/>
      <c r="S27" s="193"/>
      <c r="T27" s="128"/>
      <c r="U27" s="194"/>
      <c r="V27" s="81"/>
      <c r="W27" s="194"/>
      <c r="X27" s="81"/>
      <c r="Y27" s="194"/>
      <c r="Z27" s="82"/>
      <c r="AA27" s="190"/>
    </row>
    <row r="28" spans="1:27" x14ac:dyDescent="0.35">
      <c r="A28" s="180"/>
      <c r="B28" s="75"/>
      <c r="C28" s="96"/>
      <c r="D28" s="96"/>
      <c r="E28" s="96"/>
      <c r="F28" s="96"/>
      <c r="G28" s="96"/>
      <c r="H28" s="96"/>
      <c r="I28" s="96"/>
      <c r="J28" s="96"/>
      <c r="K28" s="136"/>
      <c r="L28" s="136"/>
      <c r="M28" s="96"/>
      <c r="N28" s="96"/>
      <c r="O28" s="136"/>
      <c r="P28" s="96"/>
      <c r="Q28" s="136"/>
      <c r="R28" s="96"/>
      <c r="S28" s="136"/>
      <c r="T28" s="96"/>
      <c r="U28" s="93"/>
      <c r="V28" s="32"/>
      <c r="W28" s="93"/>
      <c r="X28" s="32"/>
      <c r="Y28" s="93"/>
      <c r="Z28" s="32"/>
    </row>
    <row r="29" spans="1:27" x14ac:dyDescent="0.35">
      <c r="A29" s="180"/>
      <c r="B29" s="79"/>
      <c r="C29" s="133"/>
      <c r="D29" s="133"/>
      <c r="E29" s="133"/>
      <c r="F29" s="133"/>
      <c r="G29" s="133"/>
      <c r="H29" s="133"/>
      <c r="I29" s="133"/>
      <c r="J29" s="133"/>
      <c r="K29" s="241"/>
      <c r="L29" s="241"/>
      <c r="M29" s="133"/>
      <c r="N29" s="133"/>
      <c r="O29" s="121"/>
      <c r="P29" s="121"/>
      <c r="Q29" s="121"/>
      <c r="R29" s="121"/>
      <c r="S29" s="121"/>
      <c r="T29" s="121"/>
      <c r="U29" s="79"/>
      <c r="V29" s="79"/>
      <c r="W29" s="79"/>
      <c r="X29" s="79"/>
      <c r="Y29" s="79"/>
      <c r="Z29" s="79"/>
    </row>
    <row r="30" spans="1:27" x14ac:dyDescent="0.35">
      <c r="A30" s="181" t="s">
        <v>3</v>
      </c>
      <c r="B30" s="182"/>
      <c r="C30" s="96">
        <f>SUM(C15:C29)</f>
        <v>23100</v>
      </c>
      <c r="D30" s="96">
        <f t="shared" ref="D30:F30" si="4">SUM(D15:D29)</f>
        <v>21859</v>
      </c>
      <c r="E30" s="96">
        <f>SUM(E15:E29)</f>
        <v>17000</v>
      </c>
      <c r="F30" s="96">
        <f t="shared" si="4"/>
        <v>17162</v>
      </c>
      <c r="G30" s="96">
        <f>SUM(G15:G28)</f>
        <v>33819</v>
      </c>
      <c r="H30" s="96">
        <f>SUM(H15:H28)</f>
        <v>11478</v>
      </c>
      <c r="I30" s="96">
        <f>SUM(I15:I29)</f>
        <v>14800</v>
      </c>
      <c r="J30" s="96">
        <f t="shared" ref="J30:Z30" si="5">SUM(J15:J28)</f>
        <v>19390</v>
      </c>
      <c r="K30" s="96">
        <f t="shared" si="5"/>
        <v>9625</v>
      </c>
      <c r="L30" s="96">
        <f t="shared" si="5"/>
        <v>6436.44</v>
      </c>
      <c r="M30" s="96">
        <f t="shared" si="5"/>
        <v>17600</v>
      </c>
      <c r="N30" s="96">
        <f t="shared" si="5"/>
        <v>20206.53</v>
      </c>
      <c r="O30" s="96">
        <f t="shared" si="5"/>
        <v>10050</v>
      </c>
      <c r="P30" s="96">
        <f t="shared" si="5"/>
        <v>12207</v>
      </c>
      <c r="Q30" s="96">
        <f t="shared" si="5"/>
        <v>17470</v>
      </c>
      <c r="R30" s="96">
        <f t="shared" si="5"/>
        <v>15604</v>
      </c>
      <c r="S30" s="96">
        <f t="shared" si="5"/>
        <v>14370</v>
      </c>
      <c r="T30" s="96">
        <f t="shared" si="5"/>
        <v>15186</v>
      </c>
      <c r="U30" s="32">
        <f t="shared" si="5"/>
        <v>20225</v>
      </c>
      <c r="V30" s="32">
        <f t="shared" si="5"/>
        <v>53</v>
      </c>
      <c r="W30" s="32">
        <f t="shared" si="5"/>
        <v>3150</v>
      </c>
      <c r="X30" s="32">
        <f t="shared" si="5"/>
        <v>2117</v>
      </c>
      <c r="Y30" s="32">
        <f t="shared" si="5"/>
        <v>3150</v>
      </c>
      <c r="Z30" s="32">
        <f t="shared" si="5"/>
        <v>-360.44000000000005</v>
      </c>
    </row>
    <row r="31" spans="1:27" x14ac:dyDescent="0.35">
      <c r="B31" s="76"/>
      <c r="K31" s="137"/>
      <c r="L31" s="137"/>
      <c r="M31" s="98"/>
      <c r="N31" s="98"/>
      <c r="O31" s="98"/>
      <c r="P31" s="98"/>
      <c r="Q31" s="98"/>
      <c r="R31" s="98"/>
      <c r="S31" s="98"/>
      <c r="T31" s="98"/>
      <c r="U31" s="76"/>
      <c r="V31" s="76"/>
      <c r="W31" s="76"/>
      <c r="X31" s="76"/>
      <c r="Y31" s="76"/>
      <c r="Z31" s="76"/>
    </row>
    <row r="32" spans="1:27" x14ac:dyDescent="0.35">
      <c r="A32" s="183" t="s">
        <v>4</v>
      </c>
      <c r="B32" s="195"/>
      <c r="C32" s="96">
        <f t="shared" ref="C32:D32" si="6">C12-C30</f>
        <v>8400</v>
      </c>
      <c r="D32" s="136">
        <f t="shared" si="6"/>
        <v>10006</v>
      </c>
      <c r="E32" s="96">
        <f t="shared" ref="E32:F32" si="7">E12-E30</f>
        <v>13800</v>
      </c>
      <c r="F32" s="136">
        <f t="shared" si="7"/>
        <v>19806</v>
      </c>
      <c r="G32" s="136">
        <f t="shared" ref="G32" si="8">G12-G30</f>
        <v>3273</v>
      </c>
      <c r="H32" s="136">
        <f t="shared" ref="H32:Z32" si="9">H12-H30</f>
        <v>11918</v>
      </c>
      <c r="I32" s="96">
        <f t="shared" si="9"/>
        <v>2710</v>
      </c>
      <c r="J32" s="136">
        <f t="shared" si="9"/>
        <v>178</v>
      </c>
      <c r="K32" s="136">
        <f t="shared" si="9"/>
        <v>4425</v>
      </c>
      <c r="L32" s="136">
        <f t="shared" si="9"/>
        <v>11919.560000000001</v>
      </c>
      <c r="M32" s="136">
        <f t="shared" si="9"/>
        <v>18700</v>
      </c>
      <c r="N32" s="136">
        <f t="shared" si="9"/>
        <v>10731.470000000001</v>
      </c>
      <c r="O32" s="136">
        <f t="shared" si="9"/>
        <v>5950</v>
      </c>
      <c r="P32" s="136">
        <f t="shared" si="9"/>
        <v>3007</v>
      </c>
      <c r="Q32" s="136">
        <f t="shared" si="9"/>
        <v>13030</v>
      </c>
      <c r="R32" s="136">
        <f t="shared" si="9"/>
        <v>2362</v>
      </c>
      <c r="S32" s="136">
        <f t="shared" si="9"/>
        <v>-370</v>
      </c>
      <c r="T32" s="136">
        <f t="shared" si="9"/>
        <v>-6366</v>
      </c>
      <c r="U32" s="93">
        <f t="shared" si="9"/>
        <v>-3425</v>
      </c>
      <c r="V32" s="93">
        <f t="shared" si="9"/>
        <v>-53</v>
      </c>
      <c r="W32" s="93">
        <f t="shared" si="9"/>
        <v>-3150</v>
      </c>
      <c r="X32" s="93">
        <f t="shared" si="9"/>
        <v>-2117</v>
      </c>
      <c r="Y32" s="93">
        <f t="shared" si="9"/>
        <v>-3150</v>
      </c>
      <c r="Z32" s="93">
        <f t="shared" si="9"/>
        <v>360.44000000000005</v>
      </c>
    </row>
    <row r="33" spans="4:22" x14ac:dyDescent="0.35">
      <c r="D33" s="134"/>
      <c r="F33" s="134"/>
      <c r="G33" s="134"/>
      <c r="H33" s="134"/>
      <c r="J33" s="134"/>
      <c r="N33" s="134"/>
      <c r="O33" s="137"/>
      <c r="P33" s="137"/>
      <c r="Q33" s="137"/>
      <c r="R33" s="137"/>
      <c r="S33" s="137"/>
      <c r="T33" s="137"/>
    </row>
    <row r="34" spans="4:22" x14ac:dyDescent="0.35">
      <c r="D34" s="134"/>
      <c r="F34" s="134"/>
      <c r="G34" s="134"/>
      <c r="H34" s="134"/>
      <c r="J34" s="134"/>
    </row>
    <row r="35" spans="4:22" x14ac:dyDescent="0.35">
      <c r="D35" s="134"/>
      <c r="F35" s="134"/>
      <c r="G35" s="134"/>
      <c r="H35" s="134"/>
      <c r="J35" s="134"/>
    </row>
    <row r="36" spans="4:22" x14ac:dyDescent="0.35">
      <c r="D36" s="134"/>
      <c r="F36" s="134"/>
      <c r="G36" s="134"/>
      <c r="H36" s="134"/>
      <c r="J36" s="134"/>
    </row>
    <row r="37" spans="4:22" x14ac:dyDescent="0.35">
      <c r="D37" s="134"/>
      <c r="F37" s="134"/>
      <c r="G37" s="134"/>
      <c r="H37" s="134"/>
      <c r="J37" s="134"/>
    </row>
    <row r="38" spans="4:22" x14ac:dyDescent="0.35">
      <c r="D38" s="134"/>
      <c r="F38" s="134"/>
      <c r="G38" s="134"/>
      <c r="H38" s="134"/>
      <c r="J38" s="134"/>
    </row>
    <row r="39" spans="4:22" x14ac:dyDescent="0.35">
      <c r="D39" s="134"/>
      <c r="F39" s="134"/>
      <c r="G39" s="134"/>
      <c r="H39" s="134"/>
      <c r="J39" s="134"/>
    </row>
    <row r="40" spans="4:22" x14ac:dyDescent="0.35">
      <c r="D40" s="134"/>
      <c r="F40" s="134"/>
      <c r="G40" s="134"/>
      <c r="H40" s="134"/>
      <c r="J40" s="134"/>
    </row>
    <row r="41" spans="4:22" x14ac:dyDescent="0.35">
      <c r="D41" s="134"/>
      <c r="F41" s="134"/>
      <c r="G41" s="134"/>
      <c r="H41" s="134"/>
      <c r="J41" s="134"/>
    </row>
    <row r="42" spans="4:22" x14ac:dyDescent="0.35">
      <c r="D42" s="134"/>
      <c r="F42" s="134"/>
      <c r="G42" s="134"/>
      <c r="H42" s="134"/>
      <c r="J42" s="134"/>
    </row>
    <row r="48" spans="4:22" x14ac:dyDescent="0.35">
      <c r="V48" s="71"/>
    </row>
  </sheetData>
  <printOptions horizontalCentered="1" verticalCentered="1"/>
  <pageMargins left="0" right="0" top="1" bottom="1" header="0.5" footer="0.5"/>
  <pageSetup scale="76" orientation="landscape" r:id="rId1"/>
  <headerFoot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34"/>
  <sheetViews>
    <sheetView zoomScale="70" zoomScaleNormal="70" workbookViewId="0">
      <pane ySplit="4" topLeftCell="A10" activePane="bottomLeft" state="frozen"/>
      <selection pane="bottomLeft" activeCell="E22" sqref="E22"/>
    </sheetView>
  </sheetViews>
  <sheetFormatPr defaultColWidth="9.1796875" defaultRowHeight="15.5" x14ac:dyDescent="0.35"/>
  <cols>
    <col min="1" max="1" width="56.26953125" style="70" customWidth="1"/>
    <col min="2" max="2" width="14.453125" style="70" customWidth="1"/>
    <col min="3" max="8" width="15.26953125" style="134" customWidth="1"/>
    <col min="9" max="9" width="15.26953125" style="134" hidden="1" customWidth="1"/>
    <col min="10" max="10" width="15.26953125" style="134" customWidth="1"/>
    <col min="11" max="16" width="15.26953125" style="70" hidden="1" customWidth="1"/>
    <col min="17" max="17" width="14.453125" style="70" hidden="1" customWidth="1"/>
    <col min="18" max="18" width="14.453125" style="70" customWidth="1"/>
    <col min="19" max="19" width="14.453125" style="70" hidden="1" customWidth="1"/>
    <col min="20" max="20" width="14.453125" style="70" customWidth="1"/>
    <col min="21" max="26" width="14.453125" style="70" hidden="1" customWidth="1"/>
    <col min="27" max="27" width="45.1796875" style="176" customWidth="1"/>
    <col min="28" max="16384" width="9.1796875" style="70"/>
  </cols>
  <sheetData>
    <row r="1" spans="1:27" x14ac:dyDescent="0.35">
      <c r="A1" s="70" t="str">
        <f>ADMINISTRATIVE!A1</f>
        <v>OHIO CHAPTER ISA</v>
      </c>
    </row>
    <row r="2" spans="1:27" x14ac:dyDescent="0.35">
      <c r="A2" s="70" t="str">
        <f>COMBINED!A2</f>
        <v>2022 - 2023 BUDGET</v>
      </c>
      <c r="B2" s="70" t="s">
        <v>49</v>
      </c>
    </row>
    <row r="3" spans="1:27" s="71" customFormat="1" x14ac:dyDescent="0.35">
      <c r="A3" s="449" t="str">
        <f>COMBINED!A3</f>
        <v>10/03/2022 Approved by BoD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AA3" s="177"/>
    </row>
    <row r="4" spans="1:27" ht="48" customHeight="1" x14ac:dyDescent="0.35">
      <c r="A4" s="93"/>
      <c r="B4" s="93"/>
      <c r="C4" s="11" t="str">
        <f>COMBINED!D4</f>
        <v>2021-2022 Budget</v>
      </c>
      <c r="D4" s="11" t="str">
        <f>COMBINED!E4</f>
        <v>2020-2021 Actual as of 8/31/21</v>
      </c>
      <c r="E4" s="11" t="str">
        <f>COMBINED!F4</f>
        <v>2020-2021 Budget</v>
      </c>
      <c r="F4" s="11" t="str">
        <f>COMBINED!G4</f>
        <v>2019-2020 Actual as of 9/30/20</v>
      </c>
      <c r="G4" s="11" t="str">
        <f>COMBINED!H4</f>
        <v>2019-2020 Budget</v>
      </c>
      <c r="H4" s="11" t="str">
        <f>COMBINED!I4</f>
        <v>2018-2019 Actual as of 9/31/19</v>
      </c>
      <c r="I4" s="11" t="s">
        <v>222</v>
      </c>
      <c r="J4" s="11" t="str">
        <f>COMBINED!K4</f>
        <v>2017-2018 Actual as of 9/30/18</v>
      </c>
      <c r="K4" s="87" t="str">
        <f>COMBINED!L4</f>
        <v>2017-2018 Budget</v>
      </c>
      <c r="L4" s="72" t="str">
        <f>COMBINED!M4</f>
        <v>2016-2017 Actual as of 9/30/17</v>
      </c>
      <c r="M4" s="87" t="str">
        <f>COMBINED!N4</f>
        <v>2016-2017 Budget</v>
      </c>
      <c r="N4" s="72" t="str">
        <f>COMBINED!O4</f>
        <v>2015-2016 Actual as of 9/30/16</v>
      </c>
      <c r="O4" s="87" t="str">
        <f>COMBINED!P4</f>
        <v>2015-2016 Budget</v>
      </c>
      <c r="P4" s="87" t="str">
        <f>COMBINED!Q4</f>
        <v>2014-2015 Actual as of 9/30/15</v>
      </c>
      <c r="Q4" s="87" t="str">
        <f>COMBINED!R4</f>
        <v>2014-2015 Budget</v>
      </c>
      <c r="R4" s="87" t="str">
        <f>COMBINED!S4</f>
        <v>2013-2014 Actual as of 9/30/14</v>
      </c>
      <c r="S4" s="87" t="str">
        <f>COMBINED!T4</f>
        <v>2013-2014 Budget</v>
      </c>
      <c r="T4" s="87" t="str">
        <f>COMBINED!U4</f>
        <v>2012-2013 Actual as of 9/30/2013</v>
      </c>
      <c r="U4" s="87" t="str">
        <f>COMBINED!V4</f>
        <v>2012-2013 Budget</v>
      </c>
      <c r="V4" s="87" t="str">
        <f>COMBINED!W4</f>
        <v>2011-12 Actual as of 8/31/2012</v>
      </c>
      <c r="W4" s="87" t="str">
        <f>COMBINED!X4</f>
        <v>2011 BUDGET</v>
      </c>
      <c r="X4" s="87" t="str">
        <f>COMBINED!Y4</f>
        <v>2010-11 Actual as of 09/30/2011</v>
      </c>
      <c r="Y4" s="87" t="str">
        <f>COMBINED!Z4</f>
        <v>2010 BUDGET</v>
      </c>
      <c r="Z4" s="87" t="str">
        <f>COMBINED!AA4</f>
        <v>2009      Actual as of 09/30/2010</v>
      </c>
    </row>
    <row r="5" spans="1:27" x14ac:dyDescent="0.35">
      <c r="A5" s="178" t="s">
        <v>0</v>
      </c>
      <c r="B5" s="179" t="s">
        <v>5</v>
      </c>
      <c r="C5" s="138"/>
      <c r="D5" s="138"/>
      <c r="E5" s="138"/>
      <c r="F5" s="138"/>
      <c r="G5" s="138"/>
      <c r="H5" s="138"/>
      <c r="I5" s="138"/>
      <c r="J5" s="138"/>
      <c r="K5" s="73"/>
      <c r="L5" s="73"/>
      <c r="M5" s="73"/>
      <c r="N5" s="132"/>
      <c r="O5" s="95"/>
      <c r="P5" s="95"/>
      <c r="Q5" s="95"/>
      <c r="R5" s="95"/>
      <c r="S5" s="95"/>
      <c r="T5" s="95"/>
      <c r="U5" s="74"/>
      <c r="V5" s="74"/>
      <c r="W5" s="74"/>
      <c r="X5" s="74"/>
      <c r="Y5" s="74"/>
      <c r="Z5" s="74"/>
    </row>
    <row r="6" spans="1:27" x14ac:dyDescent="0.35">
      <c r="A6" s="180" t="s">
        <v>41</v>
      </c>
      <c r="B6" s="75" t="s">
        <v>75</v>
      </c>
      <c r="C6" s="96"/>
      <c r="D6" s="96"/>
      <c r="E6" s="96"/>
      <c r="F6" s="96"/>
      <c r="G6" s="96"/>
      <c r="H6" s="96">
        <v>225</v>
      </c>
      <c r="I6" s="96">
        <v>2625</v>
      </c>
      <c r="J6" s="96"/>
      <c r="K6" s="75"/>
      <c r="L6" s="75"/>
      <c r="M6" s="75"/>
      <c r="N6" s="119"/>
      <c r="O6" s="96">
        <v>1500</v>
      </c>
      <c r="P6" s="96"/>
      <c r="Q6" s="96">
        <v>1800</v>
      </c>
      <c r="R6" s="96">
        <v>1740</v>
      </c>
      <c r="S6" s="96">
        <v>1800</v>
      </c>
      <c r="T6" s="96">
        <v>600</v>
      </c>
      <c r="U6" s="32">
        <v>2040</v>
      </c>
      <c r="V6" s="32">
        <v>0</v>
      </c>
      <c r="W6" s="32">
        <v>3900</v>
      </c>
      <c r="X6" s="32">
        <v>0</v>
      </c>
      <c r="Y6" s="32">
        <v>0</v>
      </c>
      <c r="Z6" s="32">
        <v>2040</v>
      </c>
      <c r="AA6" s="245"/>
    </row>
    <row r="7" spans="1:27" x14ac:dyDescent="0.35">
      <c r="A7" s="180" t="s">
        <v>16</v>
      </c>
      <c r="B7" s="75" t="s">
        <v>76</v>
      </c>
      <c r="C7" s="96"/>
      <c r="D7" s="96"/>
      <c r="E7" s="96"/>
      <c r="F7" s="96"/>
      <c r="G7" s="96"/>
      <c r="H7" s="96"/>
      <c r="I7" s="96"/>
      <c r="J7" s="96"/>
      <c r="K7" s="75"/>
      <c r="L7" s="75"/>
      <c r="M7" s="75"/>
      <c r="N7" s="119"/>
      <c r="O7" s="96"/>
      <c r="P7" s="96"/>
      <c r="Q7" s="96">
        <v>20</v>
      </c>
      <c r="R7" s="96">
        <v>20</v>
      </c>
      <c r="S7" s="96">
        <v>30</v>
      </c>
      <c r="T7" s="96">
        <v>28</v>
      </c>
      <c r="U7" s="32">
        <v>60</v>
      </c>
      <c r="V7" s="32">
        <v>0</v>
      </c>
      <c r="W7" s="32">
        <v>2050</v>
      </c>
      <c r="X7" s="32">
        <v>0</v>
      </c>
      <c r="Y7" s="32">
        <v>0</v>
      </c>
      <c r="Z7" s="32">
        <v>60</v>
      </c>
    </row>
    <row r="8" spans="1:27" x14ac:dyDescent="0.35">
      <c r="A8" s="180" t="s">
        <v>42</v>
      </c>
      <c r="B8" s="75" t="s">
        <v>77</v>
      </c>
      <c r="C8" s="96"/>
      <c r="D8" s="96"/>
      <c r="E8" s="96"/>
      <c r="F8" s="96"/>
      <c r="G8" s="96"/>
      <c r="H8" s="96"/>
      <c r="I8" s="96">
        <v>1500</v>
      </c>
      <c r="J8" s="96">
        <v>750</v>
      </c>
      <c r="K8" s="75"/>
      <c r="L8" s="75"/>
      <c r="M8" s="75"/>
      <c r="N8" s="119"/>
      <c r="O8" s="96">
        <v>1500</v>
      </c>
      <c r="P8" s="96"/>
      <c r="Q8" s="96">
        <v>2000</v>
      </c>
      <c r="R8" s="96">
        <v>2100</v>
      </c>
      <c r="S8" s="96">
        <v>100</v>
      </c>
      <c r="T8" s="96">
        <v>100</v>
      </c>
      <c r="U8" s="32">
        <v>950</v>
      </c>
      <c r="V8" s="32"/>
      <c r="W8" s="32"/>
      <c r="X8" s="32"/>
      <c r="Y8" s="32"/>
      <c r="Z8" s="32">
        <v>950</v>
      </c>
    </row>
    <row r="9" spans="1:27" x14ac:dyDescent="0.35">
      <c r="A9" s="180"/>
      <c r="B9" s="75"/>
      <c r="C9" s="96"/>
      <c r="D9" s="96"/>
      <c r="E9" s="96"/>
      <c r="F9" s="96"/>
      <c r="G9" s="96"/>
      <c r="H9" s="96"/>
      <c r="I9" s="96"/>
      <c r="J9" s="96"/>
      <c r="K9" s="75"/>
      <c r="L9" s="75"/>
      <c r="M9" s="75"/>
      <c r="N9" s="119"/>
      <c r="O9" s="96"/>
      <c r="P9" s="96"/>
      <c r="Q9" s="96"/>
      <c r="R9" s="96"/>
      <c r="S9" s="96"/>
      <c r="T9" s="96"/>
      <c r="U9" s="32"/>
      <c r="V9" s="32"/>
      <c r="W9" s="32"/>
      <c r="X9" s="32"/>
      <c r="Y9" s="32"/>
      <c r="Z9" s="32"/>
    </row>
    <row r="10" spans="1:27" x14ac:dyDescent="0.35">
      <c r="A10" s="180"/>
      <c r="B10" s="75"/>
      <c r="C10" s="96"/>
      <c r="D10" s="96"/>
      <c r="E10" s="96"/>
      <c r="F10" s="96"/>
      <c r="G10" s="96"/>
      <c r="H10" s="96"/>
      <c r="I10" s="96"/>
      <c r="J10" s="96"/>
      <c r="K10" s="75"/>
      <c r="L10" s="75"/>
      <c r="M10" s="75"/>
      <c r="N10" s="119"/>
      <c r="O10" s="96"/>
      <c r="P10" s="96"/>
      <c r="Q10" s="96"/>
      <c r="R10" s="96"/>
      <c r="S10" s="96"/>
      <c r="T10" s="96"/>
      <c r="U10" s="32"/>
      <c r="V10" s="32"/>
      <c r="W10" s="32"/>
      <c r="X10" s="32"/>
      <c r="Y10" s="32"/>
      <c r="Z10" s="32"/>
    </row>
    <row r="11" spans="1:27" x14ac:dyDescent="0.35">
      <c r="A11" s="180"/>
      <c r="B11" s="79"/>
      <c r="C11" s="133"/>
      <c r="D11" s="133"/>
      <c r="E11" s="133"/>
      <c r="F11" s="133"/>
      <c r="G11" s="133"/>
      <c r="H11" s="133"/>
      <c r="I11" s="133"/>
      <c r="J11" s="133"/>
      <c r="K11" s="79"/>
      <c r="L11" s="79"/>
      <c r="M11" s="79"/>
      <c r="N11" s="121"/>
      <c r="O11" s="121"/>
      <c r="P11" s="121"/>
      <c r="Q11" s="121"/>
      <c r="R11" s="121"/>
      <c r="S11" s="121"/>
      <c r="T11" s="121"/>
      <c r="U11" s="79"/>
      <c r="V11" s="79"/>
      <c r="W11" s="79"/>
      <c r="X11" s="79"/>
      <c r="Y11" s="79"/>
      <c r="Z11" s="79"/>
    </row>
    <row r="12" spans="1:27" x14ac:dyDescent="0.35">
      <c r="A12" s="181" t="s">
        <v>1</v>
      </c>
      <c r="B12" s="182"/>
      <c r="C12" s="96">
        <f>SUM(C6:C11)</f>
        <v>0</v>
      </c>
      <c r="D12" s="96">
        <f t="shared" ref="D12:F12" si="0">SUM(D6:D11)</f>
        <v>0</v>
      </c>
      <c r="E12" s="96">
        <f>SUM(E6:E11)</f>
        <v>0</v>
      </c>
      <c r="F12" s="96">
        <f t="shared" si="0"/>
        <v>0</v>
      </c>
      <c r="G12" s="96">
        <f>SUM(G6:G11)</f>
        <v>0</v>
      </c>
      <c r="H12" s="96">
        <f t="shared" ref="H12:J12" si="1">SUM(H6:H11)</f>
        <v>225</v>
      </c>
      <c r="I12" s="96">
        <f>SUM(I6:I11)</f>
        <v>4125</v>
      </c>
      <c r="J12" s="96">
        <f t="shared" si="1"/>
        <v>750</v>
      </c>
      <c r="K12" s="75"/>
      <c r="L12" s="75"/>
      <c r="M12" s="75"/>
      <c r="N12" s="119"/>
      <c r="O12" s="96">
        <f t="shared" ref="O12:T12" si="2">SUM(O6:O11)</f>
        <v>3000</v>
      </c>
      <c r="P12" s="96"/>
      <c r="Q12" s="96">
        <f t="shared" si="2"/>
        <v>3820</v>
      </c>
      <c r="R12" s="96">
        <f t="shared" si="2"/>
        <v>3860</v>
      </c>
      <c r="S12" s="96">
        <f t="shared" si="2"/>
        <v>1930</v>
      </c>
      <c r="T12" s="96">
        <f t="shared" si="2"/>
        <v>728</v>
      </c>
      <c r="U12" s="32">
        <f t="shared" ref="U12:Z12" si="3">SUM(U6:U11)</f>
        <v>3050</v>
      </c>
      <c r="V12" s="32">
        <f t="shared" si="3"/>
        <v>0</v>
      </c>
      <c r="W12" s="32">
        <f t="shared" si="3"/>
        <v>5950</v>
      </c>
      <c r="X12" s="32">
        <f t="shared" si="3"/>
        <v>0</v>
      </c>
      <c r="Y12" s="32">
        <f t="shared" si="3"/>
        <v>0</v>
      </c>
      <c r="Z12" s="32">
        <f t="shared" si="3"/>
        <v>3050</v>
      </c>
    </row>
    <row r="13" spans="1:27" x14ac:dyDescent="0.35">
      <c r="B13" s="76"/>
      <c r="K13" s="76"/>
      <c r="L13" s="76"/>
      <c r="M13" s="76"/>
      <c r="N13" s="98"/>
      <c r="O13" s="98"/>
      <c r="P13" s="98"/>
      <c r="Q13" s="98"/>
      <c r="R13" s="98"/>
      <c r="S13" s="98"/>
      <c r="T13" s="98"/>
      <c r="U13" s="76"/>
      <c r="V13" s="76"/>
      <c r="W13" s="76"/>
      <c r="X13" s="76"/>
      <c r="Y13" s="76"/>
      <c r="Z13" s="76"/>
    </row>
    <row r="14" spans="1:27" x14ac:dyDescent="0.35">
      <c r="A14" s="183" t="s">
        <v>2</v>
      </c>
      <c r="B14" s="182"/>
      <c r="C14" s="96"/>
      <c r="D14" s="96"/>
      <c r="E14" s="96"/>
      <c r="F14" s="96"/>
      <c r="G14" s="96"/>
      <c r="H14" s="96"/>
      <c r="I14" s="96"/>
      <c r="J14" s="96"/>
      <c r="K14" s="75"/>
      <c r="L14" s="75"/>
      <c r="M14" s="75"/>
      <c r="N14" s="119"/>
      <c r="O14" s="119"/>
      <c r="P14" s="119"/>
      <c r="Q14" s="119"/>
      <c r="R14" s="119"/>
      <c r="S14" s="119"/>
      <c r="T14" s="119"/>
      <c r="U14" s="75"/>
      <c r="V14" s="75"/>
      <c r="W14" s="75"/>
      <c r="X14" s="75"/>
      <c r="Y14" s="75"/>
      <c r="Z14" s="75"/>
    </row>
    <row r="15" spans="1:27" x14ac:dyDescent="0.35">
      <c r="A15" s="180" t="s">
        <v>18</v>
      </c>
      <c r="B15" s="184" t="s">
        <v>78</v>
      </c>
      <c r="C15" s="135"/>
      <c r="D15" s="135"/>
      <c r="E15" s="135"/>
      <c r="F15" s="135"/>
      <c r="G15" s="135"/>
      <c r="H15" s="135"/>
      <c r="I15" s="135">
        <v>100</v>
      </c>
      <c r="J15" s="135"/>
      <c r="K15" s="184"/>
      <c r="L15" s="184"/>
      <c r="M15" s="184"/>
      <c r="N15" s="231"/>
      <c r="O15" s="159">
        <v>50</v>
      </c>
      <c r="P15" s="135"/>
      <c r="Q15" s="159">
        <v>50</v>
      </c>
      <c r="R15" s="135">
        <v>148</v>
      </c>
      <c r="S15" s="159">
        <v>24</v>
      </c>
      <c r="T15" s="135">
        <v>24</v>
      </c>
      <c r="U15" s="185">
        <v>50</v>
      </c>
      <c r="V15" s="186">
        <v>0</v>
      </c>
      <c r="W15" s="185">
        <v>50</v>
      </c>
      <c r="X15" s="186">
        <v>0</v>
      </c>
      <c r="Y15" s="185">
        <v>0</v>
      </c>
      <c r="Z15" s="186">
        <v>0</v>
      </c>
    </row>
    <row r="16" spans="1:27" x14ac:dyDescent="0.35">
      <c r="A16" s="180" t="s">
        <v>20</v>
      </c>
      <c r="B16" s="75" t="s">
        <v>79</v>
      </c>
      <c r="C16" s="96"/>
      <c r="D16" s="96"/>
      <c r="E16" s="96"/>
      <c r="F16" s="96"/>
      <c r="G16" s="96"/>
      <c r="H16" s="96"/>
      <c r="I16" s="96"/>
      <c r="J16" s="96"/>
      <c r="K16" s="75"/>
      <c r="L16" s="75"/>
      <c r="M16" s="75"/>
      <c r="N16" s="119"/>
      <c r="O16" s="136"/>
      <c r="P16" s="135"/>
      <c r="Q16" s="136"/>
      <c r="R16" s="135"/>
      <c r="S16" s="136"/>
      <c r="T16" s="135"/>
      <c r="U16" s="93">
        <v>50</v>
      </c>
      <c r="V16" s="186">
        <v>0</v>
      </c>
      <c r="W16" s="93">
        <v>50</v>
      </c>
      <c r="X16" s="186">
        <v>0</v>
      </c>
      <c r="Y16" s="93">
        <v>0</v>
      </c>
      <c r="Z16" s="32">
        <v>0</v>
      </c>
    </row>
    <row r="17" spans="1:27" x14ac:dyDescent="0.35">
      <c r="A17" s="180" t="s">
        <v>35</v>
      </c>
      <c r="B17" s="75" t="s">
        <v>80</v>
      </c>
      <c r="C17" s="96"/>
      <c r="D17" s="96"/>
      <c r="E17" s="96"/>
      <c r="F17" s="96"/>
      <c r="G17" s="96"/>
      <c r="H17" s="96"/>
      <c r="I17" s="96">
        <v>1750</v>
      </c>
      <c r="J17" s="96"/>
      <c r="K17" s="75"/>
      <c r="L17" s="75"/>
      <c r="M17" s="75"/>
      <c r="N17" s="119"/>
      <c r="O17" s="136">
        <v>750</v>
      </c>
      <c r="P17" s="135"/>
      <c r="Q17" s="136">
        <v>700</v>
      </c>
      <c r="R17" s="135">
        <v>840</v>
      </c>
      <c r="S17" s="136">
        <v>300</v>
      </c>
      <c r="T17" s="135">
        <v>300</v>
      </c>
      <c r="U17" s="93">
        <v>1200</v>
      </c>
      <c r="V17" s="186">
        <v>0</v>
      </c>
      <c r="W17" s="93">
        <v>1820</v>
      </c>
      <c r="X17" s="186">
        <v>0</v>
      </c>
      <c r="Y17" s="93">
        <v>0</v>
      </c>
      <c r="Z17" s="32">
        <v>896</v>
      </c>
    </row>
    <row r="18" spans="1:27" x14ac:dyDescent="0.35">
      <c r="A18" s="180" t="s">
        <v>22</v>
      </c>
      <c r="B18" s="75" t="s">
        <v>81</v>
      </c>
      <c r="C18" s="96"/>
      <c r="D18" s="96"/>
      <c r="E18" s="96"/>
      <c r="F18" s="96"/>
      <c r="G18" s="96"/>
      <c r="H18" s="96"/>
      <c r="I18" s="96"/>
      <c r="J18" s="96"/>
      <c r="K18" s="75"/>
      <c r="L18" s="75"/>
      <c r="M18" s="75"/>
      <c r="N18" s="119"/>
      <c r="O18" s="136">
        <v>200</v>
      </c>
      <c r="P18" s="135"/>
      <c r="Q18" s="136">
        <v>400</v>
      </c>
      <c r="R18" s="135">
        <v>384</v>
      </c>
      <c r="S18" s="136">
        <v>200</v>
      </c>
      <c r="T18" s="135"/>
      <c r="U18" s="93">
        <v>150</v>
      </c>
      <c r="V18" s="186">
        <v>0</v>
      </c>
      <c r="W18" s="93">
        <v>150</v>
      </c>
      <c r="X18" s="186">
        <v>0</v>
      </c>
      <c r="Y18" s="93">
        <v>0</v>
      </c>
      <c r="Z18" s="32">
        <v>0</v>
      </c>
    </row>
    <row r="19" spans="1:27" x14ac:dyDescent="0.35">
      <c r="A19" s="180" t="s">
        <v>38</v>
      </c>
      <c r="B19" s="75" t="s">
        <v>152</v>
      </c>
      <c r="C19" s="96"/>
      <c r="D19" s="96"/>
      <c r="E19" s="96"/>
      <c r="F19" s="96"/>
      <c r="G19" s="96"/>
      <c r="H19" s="96"/>
      <c r="I19" s="96">
        <v>200</v>
      </c>
      <c r="J19" s="96"/>
      <c r="K19" s="75"/>
      <c r="L19" s="75"/>
      <c r="M19" s="75"/>
      <c r="N19" s="119"/>
      <c r="O19" s="136">
        <v>40</v>
      </c>
      <c r="P19" s="135"/>
      <c r="Q19" s="136">
        <v>40</v>
      </c>
      <c r="R19" s="135">
        <v>40</v>
      </c>
      <c r="S19" s="136">
        <v>40</v>
      </c>
      <c r="T19" s="135">
        <v>103</v>
      </c>
      <c r="U19" s="93"/>
      <c r="V19" s="186"/>
      <c r="W19" s="93"/>
      <c r="X19" s="186"/>
      <c r="Y19" s="93"/>
      <c r="Z19" s="32"/>
    </row>
    <row r="20" spans="1:27" x14ac:dyDescent="0.35">
      <c r="A20" s="180" t="s">
        <v>24</v>
      </c>
      <c r="B20" s="75" t="s">
        <v>82</v>
      </c>
      <c r="C20" s="96"/>
      <c r="D20" s="96"/>
      <c r="E20" s="96"/>
      <c r="F20" s="96"/>
      <c r="G20" s="96"/>
      <c r="H20" s="96"/>
      <c r="I20" s="96">
        <v>200</v>
      </c>
      <c r="J20" s="96"/>
      <c r="K20" s="75"/>
      <c r="L20" s="75"/>
      <c r="M20" s="75"/>
      <c r="N20" s="119"/>
      <c r="O20" s="136">
        <v>150</v>
      </c>
      <c r="P20" s="135"/>
      <c r="Q20" s="136">
        <v>175</v>
      </c>
      <c r="R20" s="135">
        <v>126</v>
      </c>
      <c r="S20" s="136">
        <v>45</v>
      </c>
      <c r="T20" s="135">
        <v>45</v>
      </c>
      <c r="U20" s="93">
        <v>150</v>
      </c>
      <c r="V20" s="186">
        <v>0</v>
      </c>
      <c r="W20" s="93">
        <v>100</v>
      </c>
      <c r="X20" s="186">
        <v>0</v>
      </c>
      <c r="Y20" s="93">
        <v>0</v>
      </c>
      <c r="Z20" s="32">
        <v>122.23</v>
      </c>
    </row>
    <row r="21" spans="1:27" x14ac:dyDescent="0.35">
      <c r="A21" s="180" t="s">
        <v>25</v>
      </c>
      <c r="B21" s="75" t="s">
        <v>83</v>
      </c>
      <c r="C21" s="96"/>
      <c r="D21" s="96"/>
      <c r="E21" s="96"/>
      <c r="F21" s="96"/>
      <c r="G21" s="96"/>
      <c r="H21" s="96">
        <v>112</v>
      </c>
      <c r="I21" s="96">
        <v>150</v>
      </c>
      <c r="J21" s="96"/>
      <c r="K21" s="75"/>
      <c r="L21" s="75"/>
      <c r="M21" s="75"/>
      <c r="N21" s="119"/>
      <c r="O21" s="136">
        <v>50</v>
      </c>
      <c r="P21" s="135">
        <v>159</v>
      </c>
      <c r="Q21" s="136">
        <v>400</v>
      </c>
      <c r="R21" s="135">
        <v>273</v>
      </c>
      <c r="S21" s="136">
        <v>450</v>
      </c>
      <c r="T21" s="135">
        <v>426</v>
      </c>
      <c r="U21" s="93">
        <v>850</v>
      </c>
      <c r="V21" s="186">
        <v>0</v>
      </c>
      <c r="W21" s="93">
        <v>850</v>
      </c>
      <c r="X21" s="186">
        <v>0</v>
      </c>
      <c r="Y21" s="93">
        <v>0</v>
      </c>
      <c r="Z21" s="32">
        <v>640.66999999999996</v>
      </c>
    </row>
    <row r="22" spans="1:27" x14ac:dyDescent="0.35">
      <c r="A22" s="180" t="s">
        <v>9</v>
      </c>
      <c r="B22" s="75" t="s">
        <v>84</v>
      </c>
      <c r="C22" s="96"/>
      <c r="D22" s="96"/>
      <c r="E22" s="96"/>
      <c r="F22" s="96"/>
      <c r="G22" s="96"/>
      <c r="H22" s="96"/>
      <c r="I22" s="96">
        <v>0</v>
      </c>
      <c r="J22" s="96"/>
      <c r="K22" s="75"/>
      <c r="L22" s="75"/>
      <c r="M22" s="75"/>
      <c r="N22" s="119"/>
      <c r="O22" s="136">
        <v>140</v>
      </c>
      <c r="P22" s="135"/>
      <c r="Q22" s="136">
        <v>140</v>
      </c>
      <c r="R22" s="135">
        <v>133</v>
      </c>
      <c r="S22" s="136">
        <v>300</v>
      </c>
      <c r="T22" s="135"/>
      <c r="U22" s="93">
        <v>300</v>
      </c>
      <c r="V22" s="186">
        <v>0</v>
      </c>
      <c r="W22" s="93">
        <v>300</v>
      </c>
      <c r="X22" s="186">
        <v>0</v>
      </c>
      <c r="Y22" s="93">
        <v>0</v>
      </c>
      <c r="Z22" s="32">
        <v>0</v>
      </c>
    </row>
    <row r="23" spans="1:27" x14ac:dyDescent="0.35">
      <c r="A23" s="180"/>
      <c r="B23" s="75"/>
      <c r="C23" s="96"/>
      <c r="D23" s="96"/>
      <c r="E23" s="96"/>
      <c r="F23" s="96"/>
      <c r="G23" s="96"/>
      <c r="H23" s="96"/>
      <c r="I23" s="96"/>
      <c r="J23" s="96"/>
      <c r="K23" s="75"/>
      <c r="L23" s="75"/>
      <c r="M23" s="75"/>
      <c r="N23" s="119"/>
      <c r="O23" s="136"/>
      <c r="P23" s="135"/>
      <c r="Q23" s="136"/>
      <c r="R23" s="135"/>
      <c r="S23" s="136"/>
      <c r="T23" s="135"/>
      <c r="U23" s="93"/>
      <c r="V23" s="186"/>
      <c r="W23" s="93"/>
      <c r="X23" s="186"/>
      <c r="Y23" s="93"/>
      <c r="Z23" s="32"/>
    </row>
    <row r="24" spans="1:27" x14ac:dyDescent="0.35">
      <c r="A24" s="180" t="s">
        <v>248</v>
      </c>
      <c r="B24" s="75" t="s">
        <v>249</v>
      </c>
      <c r="C24" s="96"/>
      <c r="D24" s="96"/>
      <c r="E24" s="96"/>
      <c r="F24" s="96">
        <v>94</v>
      </c>
      <c r="G24" s="96"/>
      <c r="H24" s="96"/>
      <c r="I24" s="96"/>
      <c r="J24" s="96"/>
      <c r="K24" s="75"/>
      <c r="L24" s="75"/>
      <c r="M24" s="75"/>
      <c r="N24" s="119"/>
      <c r="O24" s="136"/>
      <c r="P24" s="96"/>
      <c r="Q24" s="136"/>
      <c r="R24" s="96"/>
      <c r="S24" s="136"/>
      <c r="T24" s="96"/>
      <c r="U24" s="93"/>
      <c r="V24" s="32"/>
      <c r="W24" s="93"/>
      <c r="X24" s="32"/>
      <c r="Y24" s="93"/>
      <c r="Z24" s="32"/>
    </row>
    <row r="25" spans="1:27" x14ac:dyDescent="0.35">
      <c r="A25" s="180"/>
      <c r="B25" s="75"/>
      <c r="C25" s="96"/>
      <c r="D25" s="96"/>
      <c r="E25" s="96"/>
      <c r="F25" s="96"/>
      <c r="G25" s="96"/>
      <c r="H25" s="96"/>
      <c r="I25" s="96"/>
      <c r="J25" s="96"/>
      <c r="K25" s="75"/>
      <c r="L25" s="75"/>
      <c r="M25" s="75"/>
      <c r="N25" s="119"/>
      <c r="O25" s="136"/>
      <c r="P25" s="96"/>
      <c r="Q25" s="136"/>
      <c r="R25" s="96"/>
      <c r="S25" s="136"/>
      <c r="T25" s="96"/>
      <c r="U25" s="93"/>
      <c r="V25" s="32"/>
      <c r="W25" s="93"/>
      <c r="X25" s="32"/>
      <c r="Y25" s="93"/>
      <c r="Z25" s="32"/>
    </row>
    <row r="26" spans="1:27" s="191" customFormat="1" x14ac:dyDescent="0.35">
      <c r="A26" s="192"/>
      <c r="B26" s="94"/>
      <c r="C26" s="128"/>
      <c r="D26" s="128"/>
      <c r="E26" s="128"/>
      <c r="F26" s="128"/>
      <c r="G26" s="128"/>
      <c r="H26" s="128"/>
      <c r="I26" s="128"/>
      <c r="J26" s="128"/>
      <c r="K26" s="94"/>
      <c r="L26" s="94"/>
      <c r="M26" s="94"/>
      <c r="N26" s="127"/>
      <c r="O26" s="188"/>
      <c r="P26" s="128"/>
      <c r="Q26" s="188"/>
      <c r="R26" s="128"/>
      <c r="S26" s="188"/>
      <c r="T26" s="128"/>
      <c r="U26" s="189"/>
      <c r="V26" s="81"/>
      <c r="W26" s="189"/>
      <c r="X26" s="81"/>
      <c r="Y26" s="189"/>
      <c r="Z26" s="81"/>
      <c r="AA26" s="190"/>
    </row>
    <row r="27" spans="1:27" s="191" customFormat="1" x14ac:dyDescent="0.35">
      <c r="A27" s="192"/>
      <c r="B27" s="94"/>
      <c r="C27" s="128"/>
      <c r="D27" s="128"/>
      <c r="E27" s="128"/>
      <c r="F27" s="128"/>
      <c r="G27" s="128"/>
      <c r="H27" s="128"/>
      <c r="I27" s="128"/>
      <c r="J27" s="128"/>
      <c r="K27" s="94"/>
      <c r="L27" s="94"/>
      <c r="M27" s="94"/>
      <c r="N27" s="127"/>
      <c r="O27" s="188"/>
      <c r="P27" s="128"/>
      <c r="Q27" s="188"/>
      <c r="R27" s="128"/>
      <c r="S27" s="188"/>
      <c r="T27" s="128"/>
      <c r="U27" s="189"/>
      <c r="V27" s="81"/>
      <c r="W27" s="189"/>
      <c r="X27" s="81"/>
      <c r="Y27" s="189"/>
      <c r="Z27" s="81"/>
      <c r="AA27" s="190"/>
    </row>
    <row r="28" spans="1:27" s="191" customFormat="1" x14ac:dyDescent="0.35">
      <c r="A28" s="192"/>
      <c r="B28" s="77"/>
      <c r="C28" s="100"/>
      <c r="D28" s="100"/>
      <c r="E28" s="100"/>
      <c r="F28" s="100"/>
      <c r="G28" s="100"/>
      <c r="H28" s="100"/>
      <c r="I28" s="100"/>
      <c r="J28" s="100"/>
      <c r="K28" s="77"/>
      <c r="L28" s="77"/>
      <c r="M28" s="77"/>
      <c r="N28" s="124"/>
      <c r="O28" s="193"/>
      <c r="P28" s="128"/>
      <c r="Q28" s="193"/>
      <c r="R28" s="128"/>
      <c r="S28" s="193"/>
      <c r="T28" s="128"/>
      <c r="U28" s="194"/>
      <c r="V28" s="81"/>
      <c r="W28" s="194"/>
      <c r="X28" s="81"/>
      <c r="Y28" s="194"/>
      <c r="Z28" s="82"/>
      <c r="AA28" s="190"/>
    </row>
    <row r="29" spans="1:27" x14ac:dyDescent="0.35">
      <c r="A29" s="180"/>
      <c r="B29" s="75"/>
      <c r="C29" s="96"/>
      <c r="D29" s="96"/>
      <c r="E29" s="96"/>
      <c r="F29" s="96"/>
      <c r="G29" s="96"/>
      <c r="H29" s="96"/>
      <c r="I29" s="96"/>
      <c r="J29" s="96"/>
      <c r="K29" s="75"/>
      <c r="L29" s="75"/>
      <c r="M29" s="75"/>
      <c r="N29" s="119"/>
      <c r="O29" s="136"/>
      <c r="P29" s="96"/>
      <c r="Q29" s="136"/>
      <c r="R29" s="96"/>
      <c r="S29" s="136"/>
      <c r="T29" s="96"/>
      <c r="U29" s="93"/>
      <c r="V29" s="32"/>
      <c r="W29" s="93"/>
      <c r="X29" s="32"/>
      <c r="Y29" s="93"/>
      <c r="Z29" s="32"/>
    </row>
    <row r="30" spans="1:27" x14ac:dyDescent="0.35">
      <c r="A30" s="180"/>
      <c r="B30" s="79"/>
      <c r="C30" s="133"/>
      <c r="D30" s="133"/>
      <c r="E30" s="133"/>
      <c r="F30" s="133"/>
      <c r="G30" s="133"/>
      <c r="H30" s="133"/>
      <c r="I30" s="133"/>
      <c r="J30" s="133"/>
      <c r="K30" s="79"/>
      <c r="L30" s="79"/>
      <c r="M30" s="79"/>
      <c r="N30" s="121"/>
      <c r="O30" s="121"/>
      <c r="P30" s="121"/>
      <c r="Q30" s="121"/>
      <c r="R30" s="121"/>
      <c r="S30" s="121"/>
      <c r="T30" s="121"/>
      <c r="U30" s="79"/>
      <c r="V30" s="79"/>
      <c r="W30" s="79"/>
      <c r="X30" s="79"/>
      <c r="Y30" s="79"/>
      <c r="Z30" s="79"/>
    </row>
    <row r="31" spans="1:27" x14ac:dyDescent="0.35">
      <c r="A31" s="181" t="s">
        <v>3</v>
      </c>
      <c r="B31" s="182"/>
      <c r="C31" s="96">
        <f>SUM(C15:C30)</f>
        <v>0</v>
      </c>
      <c r="D31" s="96">
        <f t="shared" ref="D31:J31" si="4">SUM(D15:D30)</f>
        <v>0</v>
      </c>
      <c r="E31" s="96">
        <f t="shared" si="4"/>
        <v>0</v>
      </c>
      <c r="F31" s="96">
        <f t="shared" si="4"/>
        <v>94</v>
      </c>
      <c r="G31" s="96">
        <f t="shared" si="4"/>
        <v>0</v>
      </c>
      <c r="H31" s="96">
        <f t="shared" si="4"/>
        <v>112</v>
      </c>
      <c r="I31" s="96">
        <f t="shared" si="4"/>
        <v>2400</v>
      </c>
      <c r="J31" s="96">
        <f t="shared" si="4"/>
        <v>0</v>
      </c>
      <c r="K31" s="75"/>
      <c r="L31" s="75"/>
      <c r="M31" s="75"/>
      <c r="N31" s="119"/>
      <c r="O31" s="96">
        <f>SUM(O15:O29)</f>
        <v>1380</v>
      </c>
      <c r="P31" s="96">
        <f>SUM(P15:P29)</f>
        <v>159</v>
      </c>
      <c r="Q31" s="96">
        <f>SUM(Q15:Q29)</f>
        <v>1905</v>
      </c>
      <c r="R31" s="96">
        <f>SUM(R15:R29)</f>
        <v>1944</v>
      </c>
      <c r="S31" s="96">
        <f t="shared" ref="S31:Z31" si="5">SUM(S15:S29)</f>
        <v>1359</v>
      </c>
      <c r="T31" s="96">
        <f t="shared" si="5"/>
        <v>898</v>
      </c>
      <c r="U31" s="32">
        <f t="shared" si="5"/>
        <v>2750</v>
      </c>
      <c r="V31" s="32">
        <f t="shared" si="5"/>
        <v>0</v>
      </c>
      <c r="W31" s="32">
        <f t="shared" si="5"/>
        <v>3320</v>
      </c>
      <c r="X31" s="32">
        <f t="shared" si="5"/>
        <v>0</v>
      </c>
      <c r="Y31" s="32">
        <f t="shared" si="5"/>
        <v>0</v>
      </c>
      <c r="Z31" s="32">
        <f t="shared" si="5"/>
        <v>1658.9</v>
      </c>
    </row>
    <row r="32" spans="1:27" x14ac:dyDescent="0.35">
      <c r="B32" s="76"/>
      <c r="K32" s="76"/>
      <c r="L32" s="76"/>
      <c r="M32" s="76"/>
      <c r="N32" s="98"/>
      <c r="O32" s="98"/>
      <c r="P32" s="98"/>
      <c r="Q32" s="98"/>
      <c r="R32" s="98"/>
      <c r="S32" s="98"/>
      <c r="T32" s="98"/>
      <c r="U32" s="76"/>
      <c r="V32" s="76"/>
      <c r="W32" s="76"/>
      <c r="X32" s="76"/>
      <c r="Y32" s="76"/>
      <c r="Z32" s="76"/>
    </row>
    <row r="33" spans="1:26" x14ac:dyDescent="0.35">
      <c r="A33" s="183" t="s">
        <v>4</v>
      </c>
      <c r="B33" s="195"/>
      <c r="C33" s="96">
        <f t="shared" ref="C33:D33" si="6">C12-C31</f>
        <v>0</v>
      </c>
      <c r="D33" s="96">
        <f t="shared" si="6"/>
        <v>0</v>
      </c>
      <c r="E33" s="96">
        <f t="shared" ref="E33:J33" si="7">E12-E31</f>
        <v>0</v>
      </c>
      <c r="F33" s="96">
        <f t="shared" si="7"/>
        <v>-94</v>
      </c>
      <c r="G33" s="96">
        <f t="shared" si="7"/>
        <v>0</v>
      </c>
      <c r="H33" s="96">
        <f t="shared" si="7"/>
        <v>113</v>
      </c>
      <c r="I33" s="96">
        <f t="shared" si="7"/>
        <v>1725</v>
      </c>
      <c r="J33" s="96">
        <f t="shared" si="7"/>
        <v>750</v>
      </c>
      <c r="K33" s="93"/>
      <c r="L33" s="93"/>
      <c r="M33" s="93"/>
      <c r="N33" s="136"/>
      <c r="O33" s="136">
        <f>O12-O31</f>
        <v>1620</v>
      </c>
      <c r="P33" s="136">
        <f>P12-P31</f>
        <v>-159</v>
      </c>
      <c r="Q33" s="136">
        <f>Q12-Q31</f>
        <v>1915</v>
      </c>
      <c r="R33" s="136">
        <f>R12-R31</f>
        <v>1916</v>
      </c>
      <c r="S33" s="136">
        <f t="shared" ref="S33:Z33" si="8">S12-S31</f>
        <v>571</v>
      </c>
      <c r="T33" s="136">
        <f t="shared" si="8"/>
        <v>-170</v>
      </c>
      <c r="U33" s="93">
        <f t="shared" si="8"/>
        <v>300</v>
      </c>
      <c r="V33" s="93">
        <f t="shared" si="8"/>
        <v>0</v>
      </c>
      <c r="W33" s="93">
        <f t="shared" si="8"/>
        <v>2630</v>
      </c>
      <c r="X33" s="93">
        <f t="shared" si="8"/>
        <v>0</v>
      </c>
      <c r="Y33" s="93">
        <f t="shared" si="8"/>
        <v>0</v>
      </c>
      <c r="Z33" s="93">
        <f t="shared" si="8"/>
        <v>1391.1</v>
      </c>
    </row>
    <row r="34" spans="1:26" x14ac:dyDescent="0.35">
      <c r="N34" s="137"/>
      <c r="O34" s="137"/>
      <c r="P34" s="137"/>
      <c r="Q34" s="137"/>
      <c r="R34" s="137"/>
      <c r="S34" s="137"/>
      <c r="T34" s="137"/>
    </row>
  </sheetData>
  <mergeCells count="1">
    <mergeCell ref="A3:L3"/>
  </mergeCells>
  <printOptions horizontalCentered="1" verticalCentered="1"/>
  <pageMargins left="0" right="0" top="1" bottom="1" header="0.5" footer="0.5"/>
  <pageSetup scale="79" orientation="landscape" r:id="rId1"/>
  <headerFoot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AA32"/>
  <sheetViews>
    <sheetView zoomScale="80" zoomScaleNormal="55" workbookViewId="0">
      <pane ySplit="4" topLeftCell="A5" activePane="bottomLeft" state="frozen"/>
      <selection pane="bottomLeft" activeCell="AA15" sqref="AA15"/>
    </sheetView>
  </sheetViews>
  <sheetFormatPr defaultColWidth="9.1796875" defaultRowHeight="15.5" x14ac:dyDescent="0.35"/>
  <cols>
    <col min="1" max="1" width="56.26953125" style="70" customWidth="1"/>
    <col min="2" max="2" width="14.453125" style="70" customWidth="1"/>
    <col min="3" max="3" width="14.453125" style="134" customWidth="1"/>
    <col min="4" max="4" width="14.453125" style="137" customWidth="1"/>
    <col min="5" max="5" width="14.453125" style="134" customWidth="1"/>
    <col min="6" max="8" width="14.453125" style="137" customWidth="1"/>
    <col min="9" max="9" width="14.453125" style="134" hidden="1" customWidth="1"/>
    <col min="10" max="11" width="14.453125" style="137" hidden="1" customWidth="1"/>
    <col min="12" max="26" width="14.453125" style="70" hidden="1" customWidth="1"/>
    <col min="27" max="27" width="45" style="137" customWidth="1"/>
    <col min="28" max="16384" width="9.1796875" style="70"/>
  </cols>
  <sheetData>
    <row r="1" spans="1:27" x14ac:dyDescent="0.35">
      <c r="A1" s="70" t="str">
        <f>ADMINISTRATIVE!A1</f>
        <v>OHIO CHAPTER ISA</v>
      </c>
    </row>
    <row r="2" spans="1:27" x14ac:dyDescent="0.35">
      <c r="A2" s="70" t="str">
        <f>COMBINED!A2</f>
        <v>2022 - 2023 BUDGET</v>
      </c>
      <c r="B2" s="70" t="s">
        <v>50</v>
      </c>
    </row>
    <row r="3" spans="1:27" s="71" customFormat="1" x14ac:dyDescent="0.35">
      <c r="A3" s="305" t="str">
        <f>COMBINED!A3</f>
        <v>10/03/2022 Approved by BoD</v>
      </c>
      <c r="B3" s="305"/>
      <c r="C3" s="340"/>
      <c r="D3" s="326"/>
      <c r="E3" s="340"/>
      <c r="F3" s="326"/>
      <c r="G3" s="326"/>
      <c r="H3" s="326"/>
      <c r="I3" s="340"/>
      <c r="J3" s="326"/>
      <c r="K3" s="326"/>
      <c r="L3" s="305"/>
      <c r="AA3" s="155"/>
    </row>
    <row r="4" spans="1:27" ht="48" customHeight="1" x14ac:dyDescent="0.35">
      <c r="A4" s="93"/>
      <c r="B4" s="93"/>
      <c r="C4" s="164" t="str">
        <f>COMBINED!B4</f>
        <v>2022-2023 Budget</v>
      </c>
      <c r="D4" s="164" t="str">
        <f>COMBINED!C4</f>
        <v>2021-2022 Actual as of 8/31/22</v>
      </c>
      <c r="E4" s="11" t="str">
        <f>COMBINED!D4</f>
        <v>2021-2022 Budget</v>
      </c>
      <c r="F4" s="11" t="str">
        <f>COMBINED!E4</f>
        <v>2020-2021 Actual as of 8/31/21</v>
      </c>
      <c r="G4" s="11" t="str">
        <f>COMBINED!G4</f>
        <v>2019-2020 Actual as of 9/30/20</v>
      </c>
      <c r="H4" s="11" t="str">
        <f>COMBINED!I4</f>
        <v>2018-2019 Actual as of 9/31/19</v>
      </c>
      <c r="I4" s="11" t="s">
        <v>222</v>
      </c>
      <c r="J4" s="11" t="str">
        <f>COMBINED!K4</f>
        <v>2017-2018 Actual as of 9/30/18</v>
      </c>
      <c r="K4" s="72" t="str">
        <f>COMBINED!L4</f>
        <v>2017-2018 Budget</v>
      </c>
      <c r="L4" s="72" t="str">
        <f>COMBINED!M4</f>
        <v>2016-2017 Actual as of 9/30/17</v>
      </c>
      <c r="M4" s="72" t="str">
        <f>COMBINED!N4</f>
        <v>2016-2017 Budget</v>
      </c>
      <c r="N4" s="72" t="str">
        <f>COMBINED!O4</f>
        <v>2015-2016 Actual as of 9/30/16</v>
      </c>
      <c r="O4" s="87" t="str">
        <f>COMBINED!P4</f>
        <v>2015-2016 Budget</v>
      </c>
      <c r="P4" s="87" t="str">
        <f>COMBINED!Q4</f>
        <v>2014-2015 Actual as of 9/30/15</v>
      </c>
      <c r="Q4" s="87" t="str">
        <f>COMBINED!R4</f>
        <v>2014-2015 Budget</v>
      </c>
      <c r="R4" s="87" t="str">
        <f>COMBINED!S4</f>
        <v>2013-2014 Actual as of 9/30/14</v>
      </c>
      <c r="S4" s="87" t="str">
        <f>COMBINED!T4</f>
        <v>2013-2014 Budget</v>
      </c>
      <c r="T4" s="87" t="str">
        <f>COMBINED!U4</f>
        <v>2012-2013 Actual as of 9/30/2013</v>
      </c>
      <c r="U4" s="87" t="str">
        <f>COMBINED!V4</f>
        <v>2012-2013 Budget</v>
      </c>
      <c r="V4" s="87" t="str">
        <f>COMBINED!W4</f>
        <v>2011-12 Actual as of 8/31/2012</v>
      </c>
      <c r="W4" s="87" t="str">
        <f>COMBINED!X4</f>
        <v>2011 BUDGET</v>
      </c>
      <c r="X4" s="87" t="str">
        <f>COMBINED!Y4</f>
        <v>2010-11 Actual as of 09/30/2011</v>
      </c>
      <c r="Y4" s="87" t="str">
        <f>COMBINED!Z4</f>
        <v>2010 BUDGET</v>
      </c>
      <c r="Z4" s="87" t="str">
        <f>COMBINED!AA4</f>
        <v>2009      Actual as of 09/30/2010</v>
      </c>
    </row>
    <row r="5" spans="1:27" x14ac:dyDescent="0.35">
      <c r="A5" s="178" t="s">
        <v>0</v>
      </c>
      <c r="B5" s="179" t="s">
        <v>5</v>
      </c>
      <c r="C5" s="138"/>
      <c r="D5" s="138"/>
      <c r="E5" s="138"/>
      <c r="F5" s="138"/>
      <c r="G5" s="138"/>
      <c r="H5" s="138"/>
      <c r="I5" s="138"/>
      <c r="J5" s="138"/>
      <c r="K5" s="132"/>
      <c r="L5" s="73"/>
      <c r="M5" s="73"/>
      <c r="N5" s="132"/>
      <c r="O5" s="95"/>
      <c r="P5" s="95"/>
      <c r="Q5" s="95"/>
      <c r="R5" s="95"/>
      <c r="S5" s="95"/>
      <c r="T5" s="95"/>
      <c r="U5" s="74"/>
      <c r="V5" s="74"/>
      <c r="W5" s="74"/>
      <c r="X5" s="74"/>
      <c r="Y5" s="74"/>
      <c r="Z5" s="74"/>
    </row>
    <row r="6" spans="1:27" x14ac:dyDescent="0.35">
      <c r="A6" s="180" t="s">
        <v>181</v>
      </c>
      <c r="B6" s="75" t="s">
        <v>182</v>
      </c>
      <c r="C6" s="96">
        <v>5000</v>
      </c>
      <c r="D6" s="96">
        <v>2897</v>
      </c>
      <c r="E6" s="96">
        <v>6120</v>
      </c>
      <c r="F6" s="96">
        <v>640</v>
      </c>
      <c r="G6" s="96">
        <v>130</v>
      </c>
      <c r="H6" s="96">
        <v>260</v>
      </c>
      <c r="I6" s="96">
        <v>2000</v>
      </c>
      <c r="J6" s="96">
        <v>1270</v>
      </c>
      <c r="K6" s="96"/>
      <c r="L6" s="96">
        <v>2787.75</v>
      </c>
      <c r="M6" s="96"/>
      <c r="N6" s="96"/>
      <c r="O6" s="96"/>
      <c r="P6" s="96">
        <v>1400</v>
      </c>
      <c r="Q6" s="96"/>
      <c r="R6" s="96"/>
      <c r="S6" s="96"/>
      <c r="T6" s="96"/>
      <c r="U6" s="32"/>
      <c r="V6" s="32">
        <v>137</v>
      </c>
      <c r="W6" s="32">
        <v>60</v>
      </c>
      <c r="X6" s="32">
        <v>58</v>
      </c>
      <c r="Y6" s="32">
        <v>180</v>
      </c>
      <c r="Z6" s="32">
        <f>210.74+175.54</f>
        <v>386.28</v>
      </c>
    </row>
    <row r="7" spans="1:27" s="310" customFormat="1" x14ac:dyDescent="0.35">
      <c r="A7" s="306" t="s">
        <v>216</v>
      </c>
      <c r="B7" s="307" t="s">
        <v>221</v>
      </c>
      <c r="C7" s="308"/>
      <c r="D7" s="308"/>
      <c r="E7" s="308"/>
      <c r="F7" s="308"/>
      <c r="G7" s="308">
        <v>350</v>
      </c>
      <c r="H7" s="308"/>
      <c r="I7" s="308">
        <v>500</v>
      </c>
      <c r="J7" s="308"/>
      <c r="K7" s="308"/>
      <c r="L7" s="308">
        <v>240</v>
      </c>
      <c r="M7" s="308"/>
      <c r="N7" s="308"/>
      <c r="O7" s="308"/>
      <c r="P7" s="308"/>
      <c r="Q7" s="308"/>
      <c r="R7" s="308"/>
      <c r="S7" s="308"/>
      <c r="T7" s="308"/>
      <c r="U7" s="309"/>
      <c r="V7" s="309"/>
      <c r="W7" s="309"/>
      <c r="X7" s="309"/>
      <c r="Y7" s="309"/>
      <c r="Z7" s="309"/>
      <c r="AA7" s="366"/>
    </row>
    <row r="8" spans="1:27" x14ac:dyDescent="0.35">
      <c r="A8" s="180" t="s">
        <v>155</v>
      </c>
      <c r="B8" s="75" t="s">
        <v>73</v>
      </c>
      <c r="C8" s="96"/>
      <c r="D8" s="96">
        <v>1</v>
      </c>
      <c r="E8" s="96"/>
      <c r="F8" s="96"/>
      <c r="G8" s="96"/>
      <c r="H8" s="96"/>
      <c r="I8" s="96"/>
      <c r="J8" s="96"/>
      <c r="K8" s="96"/>
      <c r="L8" s="96"/>
      <c r="M8" s="96"/>
      <c r="N8" s="96">
        <v>17.61</v>
      </c>
      <c r="O8" s="96">
        <v>80</v>
      </c>
      <c r="P8" s="96">
        <v>89</v>
      </c>
      <c r="Q8" s="96">
        <v>120</v>
      </c>
      <c r="R8" s="96">
        <v>102</v>
      </c>
      <c r="S8" s="96">
        <v>120</v>
      </c>
      <c r="T8" s="96">
        <v>130</v>
      </c>
      <c r="U8" s="32">
        <v>0</v>
      </c>
      <c r="V8" s="32">
        <v>137</v>
      </c>
      <c r="W8" s="32">
        <v>60</v>
      </c>
      <c r="X8" s="32">
        <v>58</v>
      </c>
      <c r="Y8" s="32">
        <v>180</v>
      </c>
      <c r="Z8" s="32">
        <f>210.74+175.54</f>
        <v>386.28</v>
      </c>
    </row>
    <row r="9" spans="1:27" x14ac:dyDescent="0.35">
      <c r="A9" s="180" t="s">
        <v>42</v>
      </c>
      <c r="B9" s="75" t="s">
        <v>250</v>
      </c>
      <c r="C9" s="96"/>
      <c r="D9" s="96">
        <v>230</v>
      </c>
      <c r="E9" s="96"/>
      <c r="F9" s="96">
        <v>1000</v>
      </c>
      <c r="G9" s="96">
        <v>6000</v>
      </c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32"/>
      <c r="V9" s="32"/>
      <c r="W9" s="32"/>
      <c r="X9" s="32"/>
      <c r="Y9" s="32"/>
      <c r="Z9" s="32"/>
    </row>
    <row r="10" spans="1:27" s="191" customFormat="1" x14ac:dyDescent="0.35">
      <c r="A10" s="192"/>
      <c r="B10" s="77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93"/>
      <c r="P10" s="128"/>
      <c r="Q10" s="193"/>
      <c r="R10" s="128"/>
      <c r="S10" s="193"/>
      <c r="T10" s="128"/>
      <c r="U10" s="194"/>
      <c r="V10" s="81"/>
      <c r="W10" s="194"/>
      <c r="X10" s="81"/>
      <c r="Y10" s="194"/>
      <c r="Z10" s="82"/>
      <c r="AA10" s="360"/>
    </row>
    <row r="11" spans="1:27" x14ac:dyDescent="0.35">
      <c r="A11" s="180"/>
      <c r="B11" s="79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21"/>
      <c r="P11" s="121"/>
      <c r="Q11" s="121"/>
      <c r="R11" s="121"/>
      <c r="S11" s="121"/>
      <c r="T11" s="121"/>
      <c r="U11" s="79"/>
      <c r="V11" s="79"/>
      <c r="W11" s="79"/>
      <c r="X11" s="79"/>
      <c r="Y11" s="79"/>
      <c r="Z11" s="79"/>
    </row>
    <row r="12" spans="1:27" x14ac:dyDescent="0.35">
      <c r="A12" s="181" t="s">
        <v>1</v>
      </c>
      <c r="B12" s="182"/>
      <c r="C12" s="96">
        <f>SUM(C6:C11)</f>
        <v>5000</v>
      </c>
      <c r="D12" s="96">
        <f t="shared" ref="D12:F12" si="0">SUM(D6:D11)</f>
        <v>3128</v>
      </c>
      <c r="E12" s="96">
        <f>SUM(E6:E11)</f>
        <v>6120</v>
      </c>
      <c r="F12" s="96">
        <f t="shared" si="0"/>
        <v>1640</v>
      </c>
      <c r="G12" s="96">
        <f t="shared" ref="G12:H12" si="1">SUM(G6:G11)</f>
        <v>6480</v>
      </c>
      <c r="H12" s="96">
        <f t="shared" si="1"/>
        <v>260</v>
      </c>
      <c r="I12" s="96">
        <f>SUM(I6:I11)</f>
        <v>2500</v>
      </c>
      <c r="J12" s="96">
        <f t="shared" ref="J12:T12" si="2">SUM(J6:J11)</f>
        <v>1270</v>
      </c>
      <c r="K12" s="96">
        <f t="shared" si="2"/>
        <v>0</v>
      </c>
      <c r="L12" s="96">
        <f t="shared" si="2"/>
        <v>3027.75</v>
      </c>
      <c r="M12" s="96">
        <f t="shared" si="2"/>
        <v>0</v>
      </c>
      <c r="N12" s="96">
        <f t="shared" si="2"/>
        <v>17.61</v>
      </c>
      <c r="O12" s="96">
        <f t="shared" si="2"/>
        <v>80</v>
      </c>
      <c r="P12" s="96">
        <f t="shared" si="2"/>
        <v>1489</v>
      </c>
      <c r="Q12" s="96">
        <f t="shared" si="2"/>
        <v>120</v>
      </c>
      <c r="R12" s="96">
        <f t="shared" si="2"/>
        <v>102</v>
      </c>
      <c r="S12" s="96">
        <f t="shared" si="2"/>
        <v>120</v>
      </c>
      <c r="T12" s="96">
        <f t="shared" si="2"/>
        <v>130</v>
      </c>
      <c r="U12" s="32">
        <f t="shared" ref="U12:Z12" si="3">SUM(U6:U11)</f>
        <v>0</v>
      </c>
      <c r="V12" s="32">
        <f t="shared" si="3"/>
        <v>274</v>
      </c>
      <c r="W12" s="32">
        <f t="shared" si="3"/>
        <v>120</v>
      </c>
      <c r="X12" s="32">
        <f t="shared" si="3"/>
        <v>116</v>
      </c>
      <c r="Y12" s="32">
        <f t="shared" si="3"/>
        <v>360</v>
      </c>
      <c r="Z12" s="32">
        <f t="shared" si="3"/>
        <v>772.56</v>
      </c>
    </row>
    <row r="13" spans="1:27" x14ac:dyDescent="0.35">
      <c r="B13" s="76"/>
      <c r="D13" s="134"/>
      <c r="F13" s="134"/>
      <c r="G13" s="134"/>
      <c r="H13" s="134"/>
      <c r="J13" s="134"/>
      <c r="K13" s="134"/>
      <c r="L13" s="134"/>
      <c r="M13" s="134"/>
      <c r="N13" s="134"/>
      <c r="O13" s="98"/>
      <c r="P13" s="98"/>
      <c r="Q13" s="98"/>
      <c r="R13" s="98"/>
      <c r="S13" s="98"/>
      <c r="T13" s="98"/>
      <c r="U13" s="76"/>
      <c r="V13" s="76"/>
      <c r="W13" s="76"/>
      <c r="X13" s="76"/>
      <c r="Y13" s="76"/>
      <c r="Z13" s="76"/>
    </row>
    <row r="14" spans="1:27" x14ac:dyDescent="0.35">
      <c r="A14" s="183" t="s">
        <v>2</v>
      </c>
      <c r="B14" s="182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119"/>
      <c r="P14" s="119"/>
      <c r="Q14" s="119"/>
      <c r="R14" s="119"/>
      <c r="S14" s="119"/>
      <c r="T14" s="119"/>
      <c r="U14" s="75"/>
      <c r="V14" s="75"/>
      <c r="W14" s="75"/>
      <c r="X14" s="75"/>
      <c r="Y14" s="75"/>
      <c r="Z14" s="75"/>
    </row>
    <row r="15" spans="1:27" x14ac:dyDescent="0.35">
      <c r="A15" s="180" t="s">
        <v>51</v>
      </c>
      <c r="B15" s="184" t="s">
        <v>72</v>
      </c>
      <c r="C15" s="135">
        <v>5000</v>
      </c>
      <c r="D15" s="135">
        <v>2486</v>
      </c>
      <c r="E15" s="135">
        <v>6120</v>
      </c>
      <c r="F15" s="135">
        <v>683</v>
      </c>
      <c r="G15" s="135">
        <v>4225</v>
      </c>
      <c r="H15" s="135">
        <v>3225</v>
      </c>
      <c r="I15" s="135">
        <v>7000</v>
      </c>
      <c r="J15" s="135">
        <v>6439</v>
      </c>
      <c r="K15" s="135">
        <v>7000</v>
      </c>
      <c r="L15" s="135">
        <v>4220</v>
      </c>
      <c r="M15" s="135">
        <v>7000</v>
      </c>
      <c r="N15" s="135">
        <v>5169</v>
      </c>
      <c r="O15" s="159">
        <v>5760</v>
      </c>
      <c r="P15" s="135">
        <v>5089</v>
      </c>
      <c r="Q15" s="159">
        <v>7000</v>
      </c>
      <c r="R15" s="135">
        <v>7390</v>
      </c>
      <c r="S15" s="159">
        <v>7000</v>
      </c>
      <c r="T15" s="135">
        <v>4569</v>
      </c>
      <c r="U15" s="185">
        <v>7000</v>
      </c>
      <c r="V15" s="186">
        <v>0</v>
      </c>
      <c r="W15" s="185">
        <v>1000</v>
      </c>
      <c r="X15" s="186">
        <v>0</v>
      </c>
      <c r="Y15" s="185">
        <v>1000</v>
      </c>
      <c r="Z15" s="186"/>
    </row>
    <row r="16" spans="1:27" hidden="1" x14ac:dyDescent="0.35">
      <c r="A16" s="379" t="s">
        <v>22</v>
      </c>
      <c r="B16" s="380" t="s">
        <v>74</v>
      </c>
      <c r="C16" s="96"/>
      <c r="D16" s="96"/>
      <c r="E16" s="96"/>
      <c r="F16" s="96"/>
      <c r="G16" s="96"/>
      <c r="H16" s="96"/>
      <c r="I16" s="96"/>
      <c r="J16" s="96"/>
      <c r="K16" s="96">
        <v>300</v>
      </c>
      <c r="L16" s="96"/>
      <c r="M16" s="96">
        <v>300</v>
      </c>
      <c r="N16" s="96">
        <v>120</v>
      </c>
      <c r="O16" s="136"/>
      <c r="P16" s="135"/>
      <c r="Q16" s="136"/>
      <c r="R16" s="135"/>
      <c r="S16" s="136"/>
      <c r="T16" s="135"/>
      <c r="U16" s="93">
        <v>50</v>
      </c>
      <c r="V16" s="186">
        <v>0</v>
      </c>
      <c r="W16" s="93">
        <v>50</v>
      </c>
      <c r="X16" s="186">
        <v>0</v>
      </c>
      <c r="Y16" s="93">
        <v>50</v>
      </c>
      <c r="Z16" s="32"/>
    </row>
    <row r="17" spans="1:27" x14ac:dyDescent="0.35">
      <c r="A17" s="180" t="s">
        <v>216</v>
      </c>
      <c r="B17" s="75" t="s">
        <v>217</v>
      </c>
      <c r="C17" s="96"/>
      <c r="D17" s="96"/>
      <c r="E17" s="96"/>
      <c r="F17" s="96"/>
      <c r="G17" s="96"/>
      <c r="H17" s="96"/>
      <c r="I17" s="96"/>
      <c r="J17" s="96"/>
      <c r="K17" s="96"/>
      <c r="L17" s="96">
        <v>1081.45</v>
      </c>
      <c r="M17" s="96"/>
      <c r="N17" s="96"/>
      <c r="O17" s="136"/>
      <c r="P17" s="135"/>
      <c r="Q17" s="136"/>
      <c r="R17" s="135"/>
      <c r="S17" s="136"/>
      <c r="T17" s="135"/>
      <c r="U17" s="93"/>
      <c r="V17" s="186"/>
      <c r="W17" s="93"/>
      <c r="X17" s="186"/>
      <c r="Y17" s="93"/>
      <c r="Z17" s="32"/>
    </row>
    <row r="18" spans="1:27" x14ac:dyDescent="0.35">
      <c r="A18" s="180"/>
      <c r="B18" s="75"/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136"/>
      <c r="P18" s="135"/>
      <c r="Q18" s="136"/>
      <c r="R18" s="135"/>
      <c r="S18" s="136"/>
      <c r="T18" s="135"/>
      <c r="U18" s="93"/>
      <c r="V18" s="186"/>
      <c r="W18" s="93"/>
      <c r="X18" s="186"/>
      <c r="Y18" s="93"/>
      <c r="Z18" s="32"/>
    </row>
    <row r="19" spans="1:27" x14ac:dyDescent="0.35">
      <c r="A19" s="180"/>
      <c r="B19" s="75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136"/>
      <c r="P19" s="135"/>
      <c r="Q19" s="136"/>
      <c r="R19" s="135"/>
      <c r="S19" s="136"/>
      <c r="T19" s="135"/>
      <c r="U19" s="93"/>
      <c r="V19" s="186"/>
      <c r="W19" s="93"/>
      <c r="X19" s="186"/>
      <c r="Y19" s="93"/>
      <c r="Z19" s="32"/>
    </row>
    <row r="20" spans="1:27" x14ac:dyDescent="0.35">
      <c r="A20" s="180"/>
      <c r="B20" s="184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135"/>
      <c r="N20" s="135"/>
      <c r="O20" s="159"/>
      <c r="P20" s="135"/>
      <c r="Q20" s="159"/>
      <c r="R20" s="135"/>
      <c r="S20" s="159"/>
      <c r="T20" s="135"/>
      <c r="U20" s="185"/>
      <c r="V20" s="186"/>
      <c r="W20" s="185"/>
      <c r="X20" s="186"/>
      <c r="Y20" s="185"/>
      <c r="Z20" s="186"/>
    </row>
    <row r="21" spans="1:27" x14ac:dyDescent="0.35">
      <c r="A21" s="180"/>
      <c r="B21" s="184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135"/>
      <c r="N21" s="135"/>
      <c r="O21" s="159"/>
      <c r="P21" s="135"/>
      <c r="Q21" s="159"/>
      <c r="R21" s="135"/>
      <c r="S21" s="159"/>
      <c r="T21" s="135"/>
      <c r="U21" s="185"/>
      <c r="V21" s="186"/>
      <c r="W21" s="185"/>
      <c r="X21" s="186"/>
      <c r="Y21" s="185"/>
      <c r="Z21" s="186"/>
    </row>
    <row r="22" spans="1:27" x14ac:dyDescent="0.35">
      <c r="A22" s="180"/>
      <c r="B22" s="75"/>
      <c r="C22" s="96"/>
      <c r="D22" s="96"/>
      <c r="E22" s="96"/>
      <c r="F22" s="96"/>
      <c r="G22" s="96"/>
      <c r="H22" s="96"/>
      <c r="I22" s="96"/>
      <c r="J22" s="96"/>
      <c r="K22" s="96"/>
      <c r="L22" s="96"/>
      <c r="M22" s="96"/>
      <c r="N22" s="96"/>
      <c r="O22" s="136"/>
      <c r="P22" s="96"/>
      <c r="Q22" s="136"/>
      <c r="R22" s="96"/>
      <c r="S22" s="136"/>
      <c r="T22" s="96"/>
      <c r="U22" s="93"/>
      <c r="V22" s="32"/>
      <c r="W22" s="93"/>
      <c r="X22" s="32"/>
      <c r="Y22" s="93"/>
      <c r="Z22" s="32"/>
    </row>
    <row r="23" spans="1:27" x14ac:dyDescent="0.35">
      <c r="A23" s="180"/>
      <c r="B23" s="75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136"/>
      <c r="P23" s="96"/>
      <c r="Q23" s="136"/>
      <c r="R23" s="96"/>
      <c r="S23" s="136"/>
      <c r="T23" s="96"/>
      <c r="U23" s="93"/>
      <c r="V23" s="32"/>
      <c r="W23" s="93"/>
      <c r="X23" s="32"/>
      <c r="Y23" s="93"/>
      <c r="Z23" s="32"/>
    </row>
    <row r="24" spans="1:27" s="199" customFormat="1" x14ac:dyDescent="0.35">
      <c r="A24" s="196"/>
      <c r="B24" s="154"/>
      <c r="C24" s="103"/>
      <c r="D24" s="103"/>
      <c r="E24" s="103"/>
      <c r="F24" s="103"/>
      <c r="G24" s="103"/>
      <c r="H24" s="103"/>
      <c r="I24" s="103"/>
      <c r="J24" s="103"/>
      <c r="K24" s="103"/>
      <c r="L24" s="103"/>
      <c r="M24" s="103"/>
      <c r="N24" s="103"/>
      <c r="O24" s="206"/>
      <c r="P24" s="203"/>
      <c r="Q24" s="206"/>
      <c r="R24" s="203"/>
      <c r="S24" s="206"/>
      <c r="T24" s="203"/>
      <c r="U24" s="207"/>
      <c r="V24" s="205"/>
      <c r="W24" s="207"/>
      <c r="X24" s="205"/>
      <c r="Y24" s="207"/>
      <c r="Z24" s="197"/>
      <c r="AA24" s="236"/>
    </row>
    <row r="25" spans="1:27" s="191" customFormat="1" x14ac:dyDescent="0.35">
      <c r="A25" s="192"/>
      <c r="B25" s="94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88"/>
      <c r="P25" s="128"/>
      <c r="Q25" s="188"/>
      <c r="R25" s="128"/>
      <c r="S25" s="188"/>
      <c r="T25" s="128"/>
      <c r="U25" s="189"/>
      <c r="V25" s="81"/>
      <c r="W25" s="189"/>
      <c r="X25" s="81"/>
      <c r="Y25" s="189"/>
      <c r="Z25" s="81"/>
      <c r="AA25" s="360"/>
    </row>
    <row r="26" spans="1:27" s="191" customFormat="1" x14ac:dyDescent="0.35">
      <c r="A26" s="192"/>
      <c r="B26" s="94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88"/>
      <c r="P26" s="128"/>
      <c r="Q26" s="188"/>
      <c r="R26" s="128"/>
      <c r="S26" s="188"/>
      <c r="T26" s="128"/>
      <c r="U26" s="189"/>
      <c r="V26" s="81"/>
      <c r="W26" s="189"/>
      <c r="X26" s="81"/>
      <c r="Y26" s="189"/>
      <c r="Z26" s="81"/>
      <c r="AA26" s="360"/>
    </row>
    <row r="27" spans="1:27" x14ac:dyDescent="0.35">
      <c r="A27" s="180"/>
      <c r="B27" s="75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136"/>
      <c r="P27" s="96"/>
      <c r="Q27" s="136"/>
      <c r="R27" s="96"/>
      <c r="S27" s="136"/>
      <c r="T27" s="96"/>
      <c r="U27" s="93"/>
      <c r="V27" s="32"/>
      <c r="W27" s="93"/>
      <c r="X27" s="32"/>
      <c r="Y27" s="93"/>
      <c r="Z27" s="32"/>
    </row>
    <row r="28" spans="1:27" x14ac:dyDescent="0.35">
      <c r="A28" s="180"/>
      <c r="B28" s="79"/>
      <c r="C28" s="133"/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21"/>
      <c r="P28" s="121"/>
      <c r="Q28" s="121"/>
      <c r="R28" s="121"/>
      <c r="S28" s="121"/>
      <c r="T28" s="121"/>
      <c r="U28" s="79"/>
      <c r="V28" s="79"/>
      <c r="W28" s="79"/>
      <c r="X28" s="79"/>
      <c r="Y28" s="79"/>
      <c r="Z28" s="79"/>
    </row>
    <row r="29" spans="1:27" x14ac:dyDescent="0.35">
      <c r="A29" s="181" t="s">
        <v>3</v>
      </c>
      <c r="B29" s="182"/>
      <c r="C29" s="96">
        <f>SUM(C15:C28)</f>
        <v>5000</v>
      </c>
      <c r="D29" s="96">
        <f t="shared" ref="D29" si="4">SUM(D15:D28)</f>
        <v>2486</v>
      </c>
      <c r="E29" s="96">
        <f>SUM(E15:E28)</f>
        <v>6120</v>
      </c>
      <c r="F29" s="96">
        <f t="shared" ref="F29:K29" si="5">SUM(F15:F28)</f>
        <v>683</v>
      </c>
      <c r="G29" s="96">
        <f t="shared" si="5"/>
        <v>4225</v>
      </c>
      <c r="H29" s="96">
        <f t="shared" si="5"/>
        <v>3225</v>
      </c>
      <c r="I29" s="96">
        <f t="shared" si="5"/>
        <v>7000</v>
      </c>
      <c r="J29" s="96">
        <f t="shared" si="5"/>
        <v>6439</v>
      </c>
      <c r="K29" s="96">
        <f t="shared" si="5"/>
        <v>7300</v>
      </c>
      <c r="L29" s="96">
        <f t="shared" ref="L29:Z29" si="6">SUM(L15:L27)</f>
        <v>5301.45</v>
      </c>
      <c r="M29" s="96">
        <f t="shared" si="6"/>
        <v>7300</v>
      </c>
      <c r="N29" s="96">
        <f t="shared" si="6"/>
        <v>5289</v>
      </c>
      <c r="O29" s="96">
        <f t="shared" si="6"/>
        <v>5760</v>
      </c>
      <c r="P29" s="96">
        <f t="shared" si="6"/>
        <v>5089</v>
      </c>
      <c r="Q29" s="96">
        <f t="shared" si="6"/>
        <v>7000</v>
      </c>
      <c r="R29" s="96">
        <f t="shared" si="6"/>
        <v>7390</v>
      </c>
      <c r="S29" s="96">
        <f t="shared" si="6"/>
        <v>7000</v>
      </c>
      <c r="T29" s="96">
        <f t="shared" si="6"/>
        <v>4569</v>
      </c>
      <c r="U29" s="32">
        <f t="shared" si="6"/>
        <v>7050</v>
      </c>
      <c r="V29" s="32">
        <f t="shared" si="6"/>
        <v>0</v>
      </c>
      <c r="W29" s="32">
        <f t="shared" si="6"/>
        <v>1050</v>
      </c>
      <c r="X29" s="32">
        <f t="shared" si="6"/>
        <v>0</v>
      </c>
      <c r="Y29" s="32">
        <f t="shared" si="6"/>
        <v>1050</v>
      </c>
      <c r="Z29" s="32">
        <f t="shared" si="6"/>
        <v>0</v>
      </c>
    </row>
    <row r="30" spans="1:27" x14ac:dyDescent="0.35">
      <c r="B30" s="76"/>
      <c r="D30" s="134"/>
      <c r="F30" s="134"/>
      <c r="G30" s="134"/>
      <c r="H30" s="134"/>
      <c r="J30" s="134"/>
      <c r="K30" s="134"/>
      <c r="L30" s="134"/>
      <c r="M30" s="134"/>
      <c r="N30" s="134"/>
      <c r="O30" s="98"/>
      <c r="P30" s="98"/>
      <c r="Q30" s="98"/>
      <c r="R30" s="98"/>
      <c r="S30" s="98"/>
      <c r="T30" s="98"/>
      <c r="U30" s="76"/>
      <c r="V30" s="76"/>
      <c r="W30" s="76"/>
      <c r="X30" s="76"/>
      <c r="Y30" s="76"/>
      <c r="Z30" s="76"/>
    </row>
    <row r="31" spans="1:27" x14ac:dyDescent="0.35">
      <c r="A31" s="183" t="s">
        <v>4</v>
      </c>
      <c r="B31" s="195"/>
      <c r="C31" s="96">
        <f t="shared" ref="C31:D31" si="7">C12-C29</f>
        <v>0</v>
      </c>
      <c r="D31" s="96">
        <f t="shared" si="7"/>
        <v>642</v>
      </c>
      <c r="E31" s="96">
        <f t="shared" ref="E31:Z31" si="8">E12-E29</f>
        <v>0</v>
      </c>
      <c r="F31" s="96">
        <f t="shared" si="8"/>
        <v>957</v>
      </c>
      <c r="G31" s="96">
        <f t="shared" si="8"/>
        <v>2255</v>
      </c>
      <c r="H31" s="96">
        <f t="shared" si="8"/>
        <v>-2965</v>
      </c>
      <c r="I31" s="96">
        <f t="shared" si="8"/>
        <v>-4500</v>
      </c>
      <c r="J31" s="96">
        <f t="shared" si="8"/>
        <v>-5169</v>
      </c>
      <c r="K31" s="96">
        <f t="shared" si="8"/>
        <v>-7300</v>
      </c>
      <c r="L31" s="96">
        <f t="shared" si="8"/>
        <v>-2273.6999999999998</v>
      </c>
      <c r="M31" s="96">
        <f t="shared" si="8"/>
        <v>-7300</v>
      </c>
      <c r="N31" s="136">
        <f t="shared" si="8"/>
        <v>-5271.39</v>
      </c>
      <c r="O31" s="136">
        <f t="shared" si="8"/>
        <v>-5680</v>
      </c>
      <c r="P31" s="136">
        <f t="shared" si="8"/>
        <v>-3600</v>
      </c>
      <c r="Q31" s="136">
        <f t="shared" si="8"/>
        <v>-6880</v>
      </c>
      <c r="R31" s="136">
        <f t="shared" si="8"/>
        <v>-7288</v>
      </c>
      <c r="S31" s="136">
        <f t="shared" si="8"/>
        <v>-6880</v>
      </c>
      <c r="T31" s="136">
        <f t="shared" si="8"/>
        <v>-4439</v>
      </c>
      <c r="U31" s="93">
        <f t="shared" si="8"/>
        <v>-7050</v>
      </c>
      <c r="V31" s="93">
        <f t="shared" si="8"/>
        <v>274</v>
      </c>
      <c r="W31" s="93">
        <f t="shared" si="8"/>
        <v>-930</v>
      </c>
      <c r="X31" s="93">
        <f t="shared" si="8"/>
        <v>116</v>
      </c>
      <c r="Y31" s="93">
        <f t="shared" si="8"/>
        <v>-690</v>
      </c>
      <c r="Z31" s="93">
        <f t="shared" si="8"/>
        <v>772.56</v>
      </c>
    </row>
    <row r="32" spans="1:27" x14ac:dyDescent="0.35">
      <c r="D32" s="134"/>
      <c r="F32" s="134"/>
      <c r="G32" s="134"/>
      <c r="H32" s="134"/>
      <c r="J32" s="134"/>
    </row>
  </sheetData>
  <printOptions horizontalCentered="1" verticalCentered="1"/>
  <pageMargins left="0" right="0" top="1" bottom="1" header="0.5" footer="0.5"/>
  <pageSetup scale="69" orientation="landscape" r:id="rId1"/>
  <headerFoot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45"/>
  <sheetViews>
    <sheetView zoomScaleNormal="100" workbookViewId="0">
      <pane ySplit="4" topLeftCell="A5" activePane="bottomLeft" state="frozen"/>
      <selection pane="bottomLeft" activeCell="B7" sqref="B7"/>
    </sheetView>
  </sheetViews>
  <sheetFormatPr defaultColWidth="9.1796875" defaultRowHeight="15.5" x14ac:dyDescent="0.35"/>
  <cols>
    <col min="1" max="1" width="56.26953125" style="70" customWidth="1"/>
    <col min="2" max="2" width="14.453125" style="70" customWidth="1"/>
    <col min="3" max="4" width="14.453125" style="134" customWidth="1"/>
    <col min="5" max="5" width="14.453125" style="137" customWidth="1"/>
    <col min="6" max="6" width="14.453125" style="134" hidden="1" customWidth="1"/>
    <col min="7" max="8" width="14.453125" style="137" customWidth="1"/>
    <col min="9" max="9" width="14.453125" style="134" hidden="1" customWidth="1"/>
    <col min="10" max="11" width="14.453125" style="137" hidden="1" customWidth="1"/>
    <col min="12" max="26" width="14.453125" style="70" hidden="1" customWidth="1"/>
    <col min="27" max="27" width="36.26953125" style="232" customWidth="1"/>
    <col min="28" max="16384" width="9.1796875" style="70"/>
  </cols>
  <sheetData>
    <row r="1" spans="1:27" x14ac:dyDescent="0.35">
      <c r="A1" s="70" t="str">
        <f>ADMINISTRATIVE!A1</f>
        <v>OHIO CHAPTER ISA</v>
      </c>
    </row>
    <row r="2" spans="1:27" x14ac:dyDescent="0.35">
      <c r="A2" s="70" t="str">
        <f>COMBINED!A2</f>
        <v>2022 - 2023 BUDGET</v>
      </c>
      <c r="B2" s="70" t="s">
        <v>52</v>
      </c>
    </row>
    <row r="3" spans="1:27" s="71" customFormat="1" x14ac:dyDescent="0.35">
      <c r="A3" s="305" t="str">
        <f>COMBINED!A3</f>
        <v>10/03/2022 Approved by BoD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AA3" s="233"/>
    </row>
    <row r="4" spans="1:27" ht="48" customHeight="1" x14ac:dyDescent="0.35">
      <c r="A4" s="93"/>
      <c r="B4" s="93"/>
      <c r="C4" s="164" t="str">
        <f>COMBINED!B4</f>
        <v>2022-2023 Budget</v>
      </c>
      <c r="D4" s="164" t="str">
        <f>COMBINED!C4</f>
        <v>2021-2022 Actual as of 8/31/22</v>
      </c>
      <c r="E4" s="11" t="str">
        <f>COMBINED!E4</f>
        <v>2020-2021 Actual as of 8/31/21</v>
      </c>
      <c r="F4" s="11" t="str">
        <f>COMBINED!F4</f>
        <v>2020-2021 Budget</v>
      </c>
      <c r="G4" s="11" t="str">
        <f>COMBINED!G4</f>
        <v>2019-2020 Actual as of 9/30/20</v>
      </c>
      <c r="H4" s="11" t="str">
        <f>COMBINED!I4</f>
        <v>2018-2019 Actual as of 9/31/19</v>
      </c>
      <c r="I4" s="11" t="s">
        <v>222</v>
      </c>
      <c r="J4" s="11" t="str">
        <f>COMBINED!K4</f>
        <v>2017-2018 Actual as of 9/30/18</v>
      </c>
      <c r="K4" s="87" t="str">
        <f>COMBINED!L4</f>
        <v>2017-2018 Budget</v>
      </c>
      <c r="L4" s="72" t="str">
        <f>COMBINED!M4</f>
        <v>2016-2017 Actual as of 9/30/17</v>
      </c>
      <c r="M4" s="87" t="str">
        <f>COMBINED!N4</f>
        <v>2016-2017 Budget</v>
      </c>
      <c r="N4" s="72" t="str">
        <f>COMBINED!O4</f>
        <v>2015-2016 Actual as of 9/30/16</v>
      </c>
      <c r="O4" s="87" t="str">
        <f>COMBINED!P4</f>
        <v>2015-2016 Budget</v>
      </c>
      <c r="P4" s="87" t="str">
        <f>COMBINED!Q4</f>
        <v>2014-2015 Actual as of 9/30/15</v>
      </c>
      <c r="Q4" s="87" t="str">
        <f>COMBINED!R4</f>
        <v>2014-2015 Budget</v>
      </c>
      <c r="R4" s="87" t="str">
        <f>COMBINED!S4</f>
        <v>2013-2014 Actual as of 9/30/14</v>
      </c>
      <c r="S4" s="87" t="str">
        <f>COMBINED!T4</f>
        <v>2013-2014 Budget</v>
      </c>
      <c r="T4" s="87" t="str">
        <f>COMBINED!U4</f>
        <v>2012-2013 Actual as of 9/30/2013</v>
      </c>
      <c r="U4" s="87" t="str">
        <f>COMBINED!V4</f>
        <v>2012-2013 Budget</v>
      </c>
      <c r="V4" s="87" t="str">
        <f>COMBINED!W4</f>
        <v>2011-12 Actual as of 8/31/2012</v>
      </c>
      <c r="W4" s="87" t="str">
        <f>COMBINED!X4</f>
        <v>2011 BUDGET</v>
      </c>
      <c r="X4" s="87" t="str">
        <f>COMBINED!Y4</f>
        <v>2010-11 Actual as of 09/30/2011</v>
      </c>
      <c r="Y4" s="87" t="str">
        <f>COMBINED!Z4</f>
        <v>2010 BUDGET</v>
      </c>
      <c r="Z4" s="87" t="str">
        <f>COMBINED!AA4</f>
        <v>2009      Actual as of 09/30/2010</v>
      </c>
    </row>
    <row r="5" spans="1:27" x14ac:dyDescent="0.35">
      <c r="A5" s="178" t="s">
        <v>0</v>
      </c>
      <c r="B5" s="179" t="s">
        <v>5</v>
      </c>
      <c r="C5" s="138"/>
      <c r="D5" s="138"/>
      <c r="E5" s="132"/>
      <c r="F5" s="138"/>
      <c r="G5" s="132"/>
      <c r="H5" s="132"/>
      <c r="I5" s="138"/>
      <c r="J5" s="132"/>
      <c r="K5" s="138"/>
      <c r="L5" s="83"/>
      <c r="M5" s="83"/>
      <c r="N5" s="132"/>
      <c r="O5" s="95"/>
      <c r="P5" s="95"/>
      <c r="Q5" s="95"/>
      <c r="R5" s="95"/>
      <c r="S5" s="95"/>
      <c r="T5" s="95"/>
      <c r="U5" s="74"/>
      <c r="V5" s="74"/>
      <c r="W5" s="74"/>
      <c r="X5" s="74"/>
      <c r="Y5" s="74"/>
      <c r="Z5" s="74"/>
    </row>
    <row r="6" spans="1:27" x14ac:dyDescent="0.35">
      <c r="A6" s="180" t="s">
        <v>41</v>
      </c>
      <c r="B6" s="75" t="s">
        <v>64</v>
      </c>
      <c r="C6" s="96"/>
      <c r="D6" s="96"/>
      <c r="E6" s="96">
        <v>2160</v>
      </c>
      <c r="F6" s="96">
        <v>2500</v>
      </c>
      <c r="G6" s="96"/>
      <c r="H6" s="96">
        <v>4827</v>
      </c>
      <c r="I6" s="96">
        <v>2300</v>
      </c>
      <c r="J6" s="96">
        <v>2232</v>
      </c>
      <c r="K6" s="96">
        <v>3200</v>
      </c>
      <c r="L6" s="96">
        <v>3185</v>
      </c>
      <c r="M6" s="96">
        <v>3900</v>
      </c>
      <c r="N6" s="96">
        <v>3805</v>
      </c>
      <c r="O6" s="96">
        <v>3200</v>
      </c>
      <c r="P6" s="96">
        <v>3002</v>
      </c>
      <c r="Q6" s="96">
        <v>2000</v>
      </c>
      <c r="R6" s="96">
        <v>2124</v>
      </c>
      <c r="S6" s="96">
        <v>5000</v>
      </c>
      <c r="T6" s="96">
        <v>2100</v>
      </c>
      <c r="U6" s="32">
        <v>5361</v>
      </c>
      <c r="V6" s="32">
        <v>5361</v>
      </c>
      <c r="W6" s="32">
        <v>4400</v>
      </c>
      <c r="X6" s="32">
        <v>4124</v>
      </c>
      <c r="Y6" s="32">
        <v>4400</v>
      </c>
      <c r="Z6" s="32">
        <v>4320</v>
      </c>
    </row>
    <row r="7" spans="1:27" x14ac:dyDescent="0.35">
      <c r="A7" s="180" t="s">
        <v>42</v>
      </c>
      <c r="B7" s="75" t="s">
        <v>65</v>
      </c>
      <c r="C7" s="96"/>
      <c r="D7" s="96"/>
      <c r="E7" s="96">
        <v>575</v>
      </c>
      <c r="F7" s="96">
        <v>1000</v>
      </c>
      <c r="G7" s="96"/>
      <c r="H7" s="96">
        <v>1040</v>
      </c>
      <c r="I7" s="96">
        <v>2800</v>
      </c>
      <c r="J7" s="96">
        <v>2745</v>
      </c>
      <c r="K7" s="96">
        <v>3800</v>
      </c>
      <c r="L7" s="96">
        <v>3750</v>
      </c>
      <c r="M7" s="96">
        <v>4500</v>
      </c>
      <c r="N7" s="96">
        <v>4525</v>
      </c>
      <c r="O7" s="96">
        <v>3800</v>
      </c>
      <c r="P7" s="96">
        <v>3675</v>
      </c>
      <c r="Q7" s="96">
        <v>5000</v>
      </c>
      <c r="R7" s="96">
        <v>5120</v>
      </c>
      <c r="S7" s="96">
        <v>3000</v>
      </c>
      <c r="T7" s="96">
        <v>4950</v>
      </c>
      <c r="U7" s="32">
        <v>3500</v>
      </c>
      <c r="V7" s="32">
        <v>3500</v>
      </c>
      <c r="W7" s="32">
        <v>0</v>
      </c>
      <c r="X7" s="32">
        <v>4000</v>
      </c>
      <c r="Y7" s="32">
        <v>4200</v>
      </c>
      <c r="Z7" s="32">
        <v>4300</v>
      </c>
    </row>
    <row r="8" spans="1:27" x14ac:dyDescent="0.35">
      <c r="A8" s="180"/>
      <c r="B8" s="7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32"/>
      <c r="V8" s="32"/>
      <c r="W8" s="32"/>
      <c r="X8" s="32"/>
      <c r="Y8" s="32"/>
      <c r="Z8" s="32"/>
    </row>
    <row r="9" spans="1:27" x14ac:dyDescent="0.35">
      <c r="A9" s="180"/>
      <c r="B9" s="79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21"/>
      <c r="P9" s="121"/>
      <c r="Q9" s="121"/>
      <c r="R9" s="121"/>
      <c r="S9" s="121"/>
      <c r="T9" s="121"/>
      <c r="U9" s="79"/>
      <c r="V9" s="79"/>
      <c r="W9" s="79"/>
      <c r="X9" s="79"/>
      <c r="Y9" s="79"/>
      <c r="Z9" s="79"/>
    </row>
    <row r="10" spans="1:27" x14ac:dyDescent="0.35">
      <c r="A10" s="181" t="s">
        <v>1</v>
      </c>
      <c r="B10" s="182"/>
      <c r="C10" s="96">
        <f t="shared" ref="C10" si="0">SUM(C6:C9)</f>
        <v>0</v>
      </c>
      <c r="D10" s="96">
        <f t="shared" ref="D10:Z10" si="1">SUM(D6:D9)</f>
        <v>0</v>
      </c>
      <c r="E10" s="96">
        <f t="shared" si="1"/>
        <v>2735</v>
      </c>
      <c r="F10" s="96">
        <f t="shared" si="1"/>
        <v>3500</v>
      </c>
      <c r="G10" s="96">
        <f t="shared" si="1"/>
        <v>0</v>
      </c>
      <c r="H10" s="96">
        <f t="shared" si="1"/>
        <v>5867</v>
      </c>
      <c r="I10" s="96">
        <f t="shared" si="1"/>
        <v>5100</v>
      </c>
      <c r="J10" s="96">
        <f t="shared" si="1"/>
        <v>4977</v>
      </c>
      <c r="K10" s="96">
        <f t="shared" si="1"/>
        <v>7000</v>
      </c>
      <c r="L10" s="96">
        <f t="shared" si="1"/>
        <v>6935</v>
      </c>
      <c r="M10" s="96">
        <f t="shared" si="1"/>
        <v>8400</v>
      </c>
      <c r="N10" s="96">
        <f t="shared" si="1"/>
        <v>8330</v>
      </c>
      <c r="O10" s="96">
        <f t="shared" si="1"/>
        <v>7000</v>
      </c>
      <c r="P10" s="96">
        <f t="shared" si="1"/>
        <v>6677</v>
      </c>
      <c r="Q10" s="96">
        <f t="shared" si="1"/>
        <v>7000</v>
      </c>
      <c r="R10" s="96">
        <f t="shared" si="1"/>
        <v>7244</v>
      </c>
      <c r="S10" s="96">
        <f t="shared" si="1"/>
        <v>8000</v>
      </c>
      <c r="T10" s="96">
        <f t="shared" si="1"/>
        <v>7050</v>
      </c>
      <c r="U10" s="32">
        <f t="shared" si="1"/>
        <v>8861</v>
      </c>
      <c r="V10" s="32">
        <f t="shared" si="1"/>
        <v>8861</v>
      </c>
      <c r="W10" s="32">
        <f t="shared" si="1"/>
        <v>4400</v>
      </c>
      <c r="X10" s="32">
        <f t="shared" si="1"/>
        <v>8124</v>
      </c>
      <c r="Y10" s="32">
        <f t="shared" si="1"/>
        <v>8600</v>
      </c>
      <c r="Z10" s="32">
        <f t="shared" si="1"/>
        <v>8620</v>
      </c>
    </row>
    <row r="11" spans="1:27" x14ac:dyDescent="0.35">
      <c r="B11" s="76"/>
      <c r="E11" s="134"/>
      <c r="G11" s="134"/>
      <c r="H11" s="134"/>
      <c r="J11" s="134"/>
      <c r="K11" s="134"/>
      <c r="L11" s="134"/>
      <c r="M11" s="134"/>
      <c r="N11" s="134"/>
      <c r="O11" s="98"/>
      <c r="P11" s="98"/>
      <c r="Q11" s="98"/>
      <c r="R11" s="98"/>
      <c r="S11" s="98"/>
      <c r="T11" s="98"/>
      <c r="U11" s="76"/>
      <c r="V11" s="76"/>
      <c r="W11" s="76"/>
      <c r="X11" s="76"/>
      <c r="Y11" s="76"/>
      <c r="Z11" s="76"/>
    </row>
    <row r="12" spans="1:27" x14ac:dyDescent="0.35">
      <c r="A12" s="183" t="s">
        <v>2</v>
      </c>
      <c r="B12" s="182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96"/>
      <c r="N12" s="96"/>
      <c r="O12" s="119"/>
      <c r="P12" s="119"/>
      <c r="Q12" s="119"/>
      <c r="R12" s="119"/>
      <c r="S12" s="119"/>
      <c r="T12" s="119"/>
      <c r="U12" s="75"/>
      <c r="V12" s="75"/>
      <c r="W12" s="75"/>
      <c r="X12" s="75"/>
      <c r="Y12" s="75"/>
      <c r="Z12" s="75"/>
    </row>
    <row r="13" spans="1:27" x14ac:dyDescent="0.35">
      <c r="A13" s="180" t="s">
        <v>18</v>
      </c>
      <c r="B13" s="184" t="s">
        <v>66</v>
      </c>
      <c r="C13" s="135"/>
      <c r="D13" s="135"/>
      <c r="E13" s="135"/>
      <c r="F13" s="135"/>
      <c r="G13" s="135"/>
      <c r="H13" s="135"/>
      <c r="I13" s="135"/>
      <c r="J13" s="135">
        <v>0</v>
      </c>
      <c r="K13" s="135">
        <v>100</v>
      </c>
      <c r="L13" s="135">
        <v>96</v>
      </c>
      <c r="M13" s="135">
        <v>75</v>
      </c>
      <c r="N13" s="135">
        <v>65</v>
      </c>
      <c r="O13" s="159">
        <v>50</v>
      </c>
      <c r="P13" s="135">
        <v>46</v>
      </c>
      <c r="Q13" s="159">
        <v>25</v>
      </c>
      <c r="R13" s="135">
        <v>5</v>
      </c>
      <c r="S13" s="159">
        <v>500</v>
      </c>
      <c r="T13" s="135">
        <v>174</v>
      </c>
      <c r="U13" s="185">
        <v>449</v>
      </c>
      <c r="V13" s="186">
        <v>449</v>
      </c>
      <c r="W13" s="185">
        <v>50</v>
      </c>
      <c r="X13" s="186">
        <v>0</v>
      </c>
      <c r="Y13" s="185">
        <v>50</v>
      </c>
      <c r="Z13" s="186">
        <v>0</v>
      </c>
    </row>
    <row r="14" spans="1:27" x14ac:dyDescent="0.35">
      <c r="A14" s="180" t="s">
        <v>153</v>
      </c>
      <c r="B14" s="75" t="s">
        <v>67</v>
      </c>
      <c r="C14" s="96"/>
      <c r="D14" s="96"/>
      <c r="E14" s="96">
        <v>1201</v>
      </c>
      <c r="F14" s="96">
        <v>1600</v>
      </c>
      <c r="G14" s="96"/>
      <c r="H14" s="96">
        <v>1661</v>
      </c>
      <c r="I14" s="96">
        <v>1600</v>
      </c>
      <c r="J14" s="96">
        <v>1589.15</v>
      </c>
      <c r="K14" s="96">
        <v>3000</v>
      </c>
      <c r="L14" s="96">
        <v>16</v>
      </c>
      <c r="M14" s="96">
        <v>4000</v>
      </c>
      <c r="N14" s="96">
        <v>3988</v>
      </c>
      <c r="O14" s="136">
        <v>2700</v>
      </c>
      <c r="P14" s="135">
        <v>1984</v>
      </c>
      <c r="Q14" s="136">
        <v>1700</v>
      </c>
      <c r="R14" s="135">
        <v>1620</v>
      </c>
      <c r="S14" s="136">
        <v>2300</v>
      </c>
      <c r="T14" s="135">
        <v>1575</v>
      </c>
      <c r="U14" s="93">
        <v>1620</v>
      </c>
      <c r="V14" s="186">
        <v>1620</v>
      </c>
      <c r="W14" s="93">
        <v>1680</v>
      </c>
      <c r="X14" s="186">
        <v>1540</v>
      </c>
      <c r="Y14" s="93">
        <v>1728</v>
      </c>
      <c r="Z14" s="32">
        <v>2640</v>
      </c>
    </row>
    <row r="15" spans="1:27" x14ac:dyDescent="0.35">
      <c r="A15" s="180" t="s">
        <v>22</v>
      </c>
      <c r="B15" s="75" t="s">
        <v>68</v>
      </c>
      <c r="C15" s="96"/>
      <c r="D15" s="96"/>
      <c r="E15" s="96"/>
      <c r="F15" s="96"/>
      <c r="G15" s="96"/>
      <c r="H15" s="96"/>
      <c r="I15" s="96"/>
      <c r="J15" s="96"/>
      <c r="K15" s="96">
        <v>100</v>
      </c>
      <c r="L15" s="96">
        <v>90</v>
      </c>
      <c r="M15" s="96">
        <v>150</v>
      </c>
      <c r="N15" s="96">
        <v>120</v>
      </c>
      <c r="O15" s="136">
        <v>180</v>
      </c>
      <c r="P15" s="135"/>
      <c r="Q15" s="136">
        <v>240</v>
      </c>
      <c r="R15" s="135">
        <v>226</v>
      </c>
      <c r="S15" s="136">
        <v>220</v>
      </c>
      <c r="T15" s="135">
        <v>213</v>
      </c>
      <c r="U15" s="93"/>
      <c r="V15" s="186">
        <v>0</v>
      </c>
      <c r="W15" s="93">
        <v>150</v>
      </c>
      <c r="X15" s="186">
        <v>0</v>
      </c>
      <c r="Y15" s="93">
        <v>150</v>
      </c>
      <c r="Z15" s="32">
        <v>98.05</v>
      </c>
    </row>
    <row r="16" spans="1:27" x14ac:dyDescent="0.35">
      <c r="A16" s="180" t="s">
        <v>23</v>
      </c>
      <c r="B16" s="75" t="s">
        <v>139</v>
      </c>
      <c r="C16" s="96"/>
      <c r="D16" s="96"/>
      <c r="E16" s="96"/>
      <c r="F16" s="96">
        <v>200</v>
      </c>
      <c r="G16" s="96"/>
      <c r="H16" s="96">
        <v>233</v>
      </c>
      <c r="I16" s="96">
        <v>130</v>
      </c>
      <c r="J16" s="96">
        <v>125.35</v>
      </c>
      <c r="K16" s="96">
        <v>35</v>
      </c>
      <c r="L16" s="96">
        <v>35</v>
      </c>
      <c r="M16" s="96">
        <v>35</v>
      </c>
      <c r="N16" s="96">
        <v>35.1</v>
      </c>
      <c r="O16" s="136">
        <v>50</v>
      </c>
      <c r="P16" s="135">
        <v>41</v>
      </c>
      <c r="Q16" s="136">
        <v>40</v>
      </c>
      <c r="R16" s="135">
        <v>40</v>
      </c>
      <c r="S16" s="136">
        <v>50</v>
      </c>
      <c r="T16" s="135">
        <v>75</v>
      </c>
      <c r="U16" s="93">
        <v>39</v>
      </c>
      <c r="V16" s="186">
        <v>39</v>
      </c>
      <c r="W16" s="93"/>
      <c r="X16" s="186"/>
      <c r="Y16" s="93"/>
      <c r="Z16" s="32"/>
    </row>
    <row r="17" spans="1:27" x14ac:dyDescent="0.35">
      <c r="A17" s="180" t="s">
        <v>25</v>
      </c>
      <c r="B17" s="75" t="s">
        <v>69</v>
      </c>
      <c r="C17" s="96"/>
      <c r="D17" s="96"/>
      <c r="E17" s="96"/>
      <c r="F17" s="96">
        <v>700</v>
      </c>
      <c r="G17" s="96"/>
      <c r="H17" s="96">
        <v>782</v>
      </c>
      <c r="I17" s="96">
        <v>700</v>
      </c>
      <c r="J17" s="96">
        <v>675</v>
      </c>
      <c r="K17" s="96">
        <v>725</v>
      </c>
      <c r="L17" s="96">
        <v>748</v>
      </c>
      <c r="M17" s="96">
        <v>775</v>
      </c>
      <c r="N17" s="96">
        <v>745.61</v>
      </c>
      <c r="O17" s="136">
        <v>375</v>
      </c>
      <c r="P17" s="135">
        <v>398</v>
      </c>
      <c r="Q17" s="136">
        <v>375</v>
      </c>
      <c r="R17" s="135">
        <v>361</v>
      </c>
      <c r="S17" s="136">
        <v>410</v>
      </c>
      <c r="T17" s="135">
        <v>362</v>
      </c>
      <c r="U17" s="93">
        <v>406</v>
      </c>
      <c r="V17" s="186">
        <v>406</v>
      </c>
      <c r="W17" s="93">
        <v>675</v>
      </c>
      <c r="X17" s="186">
        <v>620</v>
      </c>
      <c r="Y17" s="93">
        <v>675</v>
      </c>
      <c r="Z17" s="32">
        <v>515</v>
      </c>
    </row>
    <row r="18" spans="1:27" x14ac:dyDescent="0.35">
      <c r="A18" s="180" t="s">
        <v>9</v>
      </c>
      <c r="B18" s="75" t="s">
        <v>70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/>
      <c r="N18" s="96"/>
      <c r="O18" s="136">
        <v>150</v>
      </c>
      <c r="P18" s="135">
        <v>150</v>
      </c>
      <c r="Q18" s="136">
        <v>140</v>
      </c>
      <c r="R18" s="135">
        <v>133</v>
      </c>
      <c r="S18" s="136">
        <v>145</v>
      </c>
      <c r="T18" s="135"/>
      <c r="U18" s="93">
        <v>141</v>
      </c>
      <c r="V18" s="186">
        <v>141</v>
      </c>
      <c r="W18" s="93">
        <v>0</v>
      </c>
      <c r="X18" s="186">
        <v>0</v>
      </c>
      <c r="Y18" s="93">
        <v>0</v>
      </c>
      <c r="Z18" s="32">
        <v>0</v>
      </c>
    </row>
    <row r="19" spans="1:27" x14ac:dyDescent="0.35">
      <c r="A19" s="180" t="s">
        <v>53</v>
      </c>
      <c r="B19" s="75" t="s">
        <v>71</v>
      </c>
      <c r="C19" s="96"/>
      <c r="D19" s="96"/>
      <c r="E19" s="96">
        <v>1534</v>
      </c>
      <c r="F19" s="96">
        <v>1000</v>
      </c>
      <c r="G19" s="96"/>
      <c r="H19" s="96">
        <v>6000</v>
      </c>
      <c r="I19" s="96">
        <v>2670</v>
      </c>
      <c r="J19" s="96">
        <v>2587.5</v>
      </c>
      <c r="K19" s="96">
        <v>3040</v>
      </c>
      <c r="L19" s="96">
        <v>3190</v>
      </c>
      <c r="M19" s="96">
        <v>3365</v>
      </c>
      <c r="N19" s="96">
        <v>3376</v>
      </c>
      <c r="O19" s="136">
        <v>3495</v>
      </c>
      <c r="P19" s="135">
        <v>4095</v>
      </c>
      <c r="Q19" s="136">
        <v>4480</v>
      </c>
      <c r="R19" s="135">
        <v>4859</v>
      </c>
      <c r="S19" s="136">
        <v>4875</v>
      </c>
      <c r="T19" s="135">
        <v>10449</v>
      </c>
      <c r="U19" s="93"/>
      <c r="V19" s="186">
        <v>3500</v>
      </c>
      <c r="W19" s="93">
        <v>0</v>
      </c>
      <c r="X19" s="186">
        <v>0</v>
      </c>
      <c r="Y19" s="93">
        <v>3276</v>
      </c>
      <c r="Z19" s="32">
        <v>3526.78</v>
      </c>
    </row>
    <row r="20" spans="1:27" x14ac:dyDescent="0.35">
      <c r="A20" s="180"/>
      <c r="B20" s="75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136"/>
      <c r="P20" s="96"/>
      <c r="Q20" s="136"/>
      <c r="R20" s="96"/>
      <c r="S20" s="136"/>
      <c r="T20" s="96"/>
      <c r="U20" s="93"/>
      <c r="V20" s="32"/>
      <c r="W20" s="93"/>
      <c r="X20" s="32"/>
      <c r="Y20" s="93"/>
      <c r="Z20" s="32"/>
    </row>
    <row r="21" spans="1:27" x14ac:dyDescent="0.35">
      <c r="A21" s="180"/>
      <c r="B21" s="75"/>
      <c r="C21" s="96"/>
      <c r="D21" s="96"/>
      <c r="E21" s="96"/>
      <c r="F21" s="96"/>
      <c r="G21" s="96"/>
      <c r="H21" s="96"/>
      <c r="I21" s="96"/>
      <c r="J21" s="96"/>
      <c r="K21" s="119"/>
      <c r="L21" s="119"/>
      <c r="M21" s="119"/>
      <c r="N21" s="96"/>
      <c r="O21" s="136"/>
      <c r="P21" s="96"/>
      <c r="Q21" s="136"/>
      <c r="R21" s="96"/>
      <c r="S21" s="136"/>
      <c r="T21" s="96"/>
      <c r="U21" s="93"/>
      <c r="V21" s="32"/>
      <c r="W21" s="93"/>
      <c r="X21" s="32"/>
      <c r="Y21" s="93"/>
      <c r="Z21" s="32"/>
    </row>
    <row r="22" spans="1:27" s="199" customFormat="1" x14ac:dyDescent="0.35">
      <c r="A22" s="196"/>
      <c r="B22" s="154"/>
      <c r="C22" s="103"/>
      <c r="D22" s="103"/>
      <c r="E22" s="103"/>
      <c r="F22" s="103"/>
      <c r="G22" s="103"/>
      <c r="H22" s="103"/>
      <c r="I22" s="103"/>
      <c r="J22" s="103"/>
      <c r="K22" s="125"/>
      <c r="L22" s="125"/>
      <c r="M22" s="125"/>
      <c r="N22" s="103"/>
      <c r="O22" s="206"/>
      <c r="P22" s="203"/>
      <c r="Q22" s="206"/>
      <c r="R22" s="203"/>
      <c r="S22" s="206"/>
      <c r="T22" s="203"/>
      <c r="U22" s="207"/>
      <c r="V22" s="205"/>
      <c r="W22" s="207"/>
      <c r="X22" s="205"/>
      <c r="Y22" s="207"/>
      <c r="Z22" s="197"/>
      <c r="AA22" s="234"/>
    </row>
    <row r="23" spans="1:27" s="199" customFormat="1" x14ac:dyDescent="0.35">
      <c r="A23" s="196"/>
      <c r="B23" s="154"/>
      <c r="C23" s="103"/>
      <c r="D23" s="103"/>
      <c r="E23" s="103"/>
      <c r="F23" s="103"/>
      <c r="G23" s="103"/>
      <c r="H23" s="103"/>
      <c r="I23" s="103"/>
      <c r="J23" s="103"/>
      <c r="K23" s="125"/>
      <c r="L23" s="125"/>
      <c r="M23" s="125"/>
      <c r="N23" s="103"/>
      <c r="O23" s="206"/>
      <c r="P23" s="203"/>
      <c r="Q23" s="206"/>
      <c r="R23" s="203"/>
      <c r="S23" s="206"/>
      <c r="T23" s="203"/>
      <c r="U23" s="207"/>
      <c r="V23" s="205"/>
      <c r="W23" s="207"/>
      <c r="X23" s="205"/>
      <c r="Y23" s="207"/>
      <c r="Z23" s="197"/>
      <c r="AA23" s="234"/>
    </row>
    <row r="24" spans="1:27" s="191" customFormat="1" x14ac:dyDescent="0.35">
      <c r="A24" s="192"/>
      <c r="B24" s="94"/>
      <c r="C24" s="128"/>
      <c r="D24" s="128"/>
      <c r="E24" s="128"/>
      <c r="F24" s="128"/>
      <c r="G24" s="128"/>
      <c r="H24" s="128"/>
      <c r="I24" s="128"/>
      <c r="J24" s="128"/>
      <c r="K24" s="127"/>
      <c r="L24" s="127"/>
      <c r="M24" s="127"/>
      <c r="N24" s="128"/>
      <c r="O24" s="188"/>
      <c r="P24" s="128"/>
      <c r="Q24" s="188"/>
      <c r="R24" s="128"/>
      <c r="S24" s="188"/>
      <c r="T24" s="128"/>
      <c r="U24" s="189"/>
      <c r="V24" s="81"/>
      <c r="W24" s="189"/>
      <c r="X24" s="81"/>
      <c r="Y24" s="189"/>
      <c r="Z24" s="81"/>
      <c r="AA24" s="235"/>
    </row>
    <row r="25" spans="1:27" s="191" customFormat="1" x14ac:dyDescent="0.35">
      <c r="A25" s="192"/>
      <c r="B25" s="94"/>
      <c r="C25" s="128"/>
      <c r="D25" s="128"/>
      <c r="E25" s="128"/>
      <c r="F25" s="128"/>
      <c r="G25" s="128"/>
      <c r="H25" s="128"/>
      <c r="I25" s="128"/>
      <c r="J25" s="128"/>
      <c r="K25" s="127"/>
      <c r="L25" s="127"/>
      <c r="M25" s="127"/>
      <c r="N25" s="128"/>
      <c r="O25" s="188"/>
      <c r="P25" s="128"/>
      <c r="Q25" s="188"/>
      <c r="R25" s="128"/>
      <c r="S25" s="188"/>
      <c r="T25" s="128"/>
      <c r="U25" s="189"/>
      <c r="V25" s="81"/>
      <c r="W25" s="189"/>
      <c r="X25" s="81"/>
      <c r="Y25" s="189"/>
      <c r="Z25" s="81"/>
      <c r="AA25" s="235"/>
    </row>
    <row r="26" spans="1:27" s="191" customFormat="1" x14ac:dyDescent="0.35">
      <c r="A26" s="192"/>
      <c r="B26" s="77"/>
      <c r="C26" s="100"/>
      <c r="D26" s="100"/>
      <c r="E26" s="100"/>
      <c r="F26" s="100"/>
      <c r="G26" s="100"/>
      <c r="H26" s="100"/>
      <c r="I26" s="100"/>
      <c r="J26" s="100"/>
      <c r="K26" s="124"/>
      <c r="L26" s="124"/>
      <c r="M26" s="124"/>
      <c r="N26" s="100"/>
      <c r="O26" s="193"/>
      <c r="P26" s="128"/>
      <c r="Q26" s="193"/>
      <c r="R26" s="128"/>
      <c r="S26" s="193"/>
      <c r="T26" s="128"/>
      <c r="U26" s="194"/>
      <c r="V26" s="81"/>
      <c r="W26" s="194"/>
      <c r="X26" s="81"/>
      <c r="Y26" s="194"/>
      <c r="Z26" s="82"/>
      <c r="AA26" s="235"/>
    </row>
    <row r="27" spans="1:27" x14ac:dyDescent="0.35">
      <c r="A27" s="180"/>
      <c r="B27" s="75"/>
      <c r="C27" s="96"/>
      <c r="D27" s="96"/>
      <c r="E27" s="96"/>
      <c r="F27" s="96"/>
      <c r="G27" s="96"/>
      <c r="H27" s="96"/>
      <c r="I27" s="96"/>
      <c r="J27" s="96"/>
      <c r="K27" s="119"/>
      <c r="L27" s="119"/>
      <c r="M27" s="119"/>
      <c r="N27" s="96"/>
      <c r="O27" s="136"/>
      <c r="P27" s="96"/>
      <c r="Q27" s="136"/>
      <c r="R27" s="96"/>
      <c r="S27" s="136"/>
      <c r="T27" s="96"/>
      <c r="U27" s="93"/>
      <c r="V27" s="32"/>
      <c r="W27" s="93"/>
      <c r="X27" s="32"/>
      <c r="Y27" s="93"/>
      <c r="Z27" s="32"/>
    </row>
    <row r="28" spans="1:27" x14ac:dyDescent="0.35">
      <c r="A28" s="180"/>
      <c r="B28" s="79"/>
      <c r="C28" s="133"/>
      <c r="D28" s="133"/>
      <c r="E28" s="133"/>
      <c r="F28" s="133"/>
      <c r="G28" s="133"/>
      <c r="H28" s="133"/>
      <c r="I28" s="133"/>
      <c r="J28" s="133"/>
      <c r="K28" s="121"/>
      <c r="L28" s="121"/>
      <c r="M28" s="121"/>
      <c r="N28" s="133"/>
      <c r="O28" s="121"/>
      <c r="P28" s="121"/>
      <c r="Q28" s="121"/>
      <c r="R28" s="121"/>
      <c r="S28" s="121"/>
      <c r="T28" s="121"/>
      <c r="U28" s="79"/>
      <c r="V28" s="79"/>
      <c r="W28" s="79"/>
      <c r="X28" s="79"/>
      <c r="Y28" s="79"/>
      <c r="Z28" s="79"/>
    </row>
    <row r="29" spans="1:27" x14ac:dyDescent="0.35">
      <c r="A29" s="181" t="s">
        <v>3</v>
      </c>
      <c r="B29" s="182"/>
      <c r="C29" s="96">
        <f>SUM(C13:C28)</f>
        <v>0</v>
      </c>
      <c r="D29" s="96">
        <f>SUM(D13:D28)</f>
        <v>0</v>
      </c>
      <c r="E29" s="96">
        <f t="shared" ref="E29:H29" si="2">SUM(E13:E28)</f>
        <v>2735</v>
      </c>
      <c r="F29" s="96">
        <f t="shared" si="2"/>
        <v>3500</v>
      </c>
      <c r="G29" s="96">
        <f t="shared" si="2"/>
        <v>0</v>
      </c>
      <c r="H29" s="96">
        <f t="shared" si="2"/>
        <v>8676</v>
      </c>
      <c r="I29" s="96">
        <f>SUM(I13:I28)</f>
        <v>5100</v>
      </c>
      <c r="J29" s="96">
        <f t="shared" ref="J29:Z29" si="3">SUM(J13:J27)</f>
        <v>4977</v>
      </c>
      <c r="K29" s="96">
        <f t="shared" si="3"/>
        <v>7000</v>
      </c>
      <c r="L29" s="96">
        <f t="shared" si="3"/>
        <v>4175</v>
      </c>
      <c r="M29" s="96">
        <f t="shared" si="3"/>
        <v>8400</v>
      </c>
      <c r="N29" s="96">
        <f t="shared" si="3"/>
        <v>8329.7099999999991</v>
      </c>
      <c r="O29" s="96">
        <f t="shared" si="3"/>
        <v>7000</v>
      </c>
      <c r="P29" s="96">
        <f t="shared" si="3"/>
        <v>6714</v>
      </c>
      <c r="Q29" s="96">
        <f t="shared" si="3"/>
        <v>7000</v>
      </c>
      <c r="R29" s="96">
        <f t="shared" si="3"/>
        <v>7244</v>
      </c>
      <c r="S29" s="96">
        <f t="shared" si="3"/>
        <v>8500</v>
      </c>
      <c r="T29" s="96">
        <f t="shared" si="3"/>
        <v>12848</v>
      </c>
      <c r="U29" s="32">
        <f t="shared" si="3"/>
        <v>2655</v>
      </c>
      <c r="V29" s="32">
        <f t="shared" si="3"/>
        <v>6155</v>
      </c>
      <c r="W29" s="32">
        <f t="shared" si="3"/>
        <v>2555</v>
      </c>
      <c r="X29" s="32">
        <f t="shared" si="3"/>
        <v>2160</v>
      </c>
      <c r="Y29" s="32">
        <f t="shared" si="3"/>
        <v>5879</v>
      </c>
      <c r="Z29" s="32">
        <f t="shared" si="3"/>
        <v>6779.83</v>
      </c>
    </row>
    <row r="30" spans="1:27" x14ac:dyDescent="0.35">
      <c r="B30" s="76"/>
      <c r="E30" s="98"/>
      <c r="G30" s="98"/>
      <c r="H30" s="98"/>
      <c r="J30" s="98"/>
      <c r="K30" s="98"/>
      <c r="L30" s="98"/>
      <c r="M30" s="98"/>
      <c r="N30" s="134"/>
      <c r="O30" s="98"/>
      <c r="P30" s="98"/>
      <c r="Q30" s="98"/>
      <c r="R30" s="98"/>
      <c r="S30" s="98"/>
      <c r="T30" s="98"/>
      <c r="U30" s="76"/>
      <c r="V30" s="76"/>
      <c r="W30" s="76"/>
      <c r="X30" s="76"/>
      <c r="Y30" s="76"/>
      <c r="Z30" s="76"/>
    </row>
    <row r="31" spans="1:27" x14ac:dyDescent="0.35">
      <c r="A31" s="183" t="s">
        <v>4</v>
      </c>
      <c r="B31" s="195"/>
      <c r="C31" s="96">
        <f t="shared" ref="C31" si="4">C10-C29</f>
        <v>0</v>
      </c>
      <c r="D31" s="96">
        <f t="shared" ref="D31:E31" si="5">D10-D29</f>
        <v>0</v>
      </c>
      <c r="E31" s="136">
        <f t="shared" si="5"/>
        <v>0</v>
      </c>
      <c r="F31" s="96">
        <f t="shared" ref="F31:G31" si="6">F10-F29</f>
        <v>0</v>
      </c>
      <c r="G31" s="136">
        <f t="shared" si="6"/>
        <v>0</v>
      </c>
      <c r="H31" s="136">
        <f t="shared" ref="H31:Z31" si="7">H10-H29</f>
        <v>-2809</v>
      </c>
      <c r="I31" s="96">
        <f t="shared" si="7"/>
        <v>0</v>
      </c>
      <c r="J31" s="136">
        <f t="shared" si="7"/>
        <v>0</v>
      </c>
      <c r="K31" s="136">
        <f t="shared" si="7"/>
        <v>0</v>
      </c>
      <c r="L31" s="136">
        <f t="shared" si="7"/>
        <v>2760</v>
      </c>
      <c r="M31" s="136">
        <f t="shared" si="7"/>
        <v>0</v>
      </c>
      <c r="N31" s="96">
        <f t="shared" si="7"/>
        <v>0.29000000000087311</v>
      </c>
      <c r="O31" s="136">
        <f t="shared" si="7"/>
        <v>0</v>
      </c>
      <c r="P31" s="136">
        <f t="shared" si="7"/>
        <v>-37</v>
      </c>
      <c r="Q31" s="136">
        <f t="shared" si="7"/>
        <v>0</v>
      </c>
      <c r="R31" s="136">
        <f t="shared" si="7"/>
        <v>0</v>
      </c>
      <c r="S31" s="136">
        <f t="shared" si="7"/>
        <v>-500</v>
      </c>
      <c r="T31" s="136">
        <f t="shared" si="7"/>
        <v>-5798</v>
      </c>
      <c r="U31" s="93">
        <f t="shared" si="7"/>
        <v>6206</v>
      </c>
      <c r="V31" s="93">
        <f t="shared" si="7"/>
        <v>2706</v>
      </c>
      <c r="W31" s="93">
        <f t="shared" si="7"/>
        <v>1845</v>
      </c>
      <c r="X31" s="93">
        <f t="shared" si="7"/>
        <v>5964</v>
      </c>
      <c r="Y31" s="93">
        <f t="shared" si="7"/>
        <v>2721</v>
      </c>
      <c r="Z31" s="93">
        <f t="shared" si="7"/>
        <v>1840.17</v>
      </c>
    </row>
    <row r="32" spans="1:27" x14ac:dyDescent="0.35">
      <c r="E32" s="134"/>
      <c r="G32" s="134"/>
      <c r="H32" s="134"/>
      <c r="J32" s="134"/>
      <c r="N32" s="137"/>
      <c r="O32" s="137"/>
      <c r="P32" s="137"/>
      <c r="Q32" s="137"/>
      <c r="R32" s="137"/>
      <c r="S32" s="137"/>
      <c r="T32" s="137"/>
    </row>
    <row r="33" spans="5:10" x14ac:dyDescent="0.35">
      <c r="E33" s="134"/>
      <c r="G33" s="134"/>
      <c r="H33" s="134"/>
      <c r="J33" s="134"/>
    </row>
    <row r="34" spans="5:10" x14ac:dyDescent="0.35">
      <c r="E34" s="134"/>
      <c r="G34" s="134"/>
      <c r="H34" s="134"/>
      <c r="J34" s="134"/>
    </row>
    <row r="35" spans="5:10" x14ac:dyDescent="0.35">
      <c r="E35" s="134"/>
      <c r="G35" s="134"/>
      <c r="H35" s="134"/>
      <c r="J35" s="134"/>
    </row>
    <row r="36" spans="5:10" x14ac:dyDescent="0.35">
      <c r="E36" s="134"/>
      <c r="G36" s="134"/>
      <c r="H36" s="134"/>
      <c r="J36" s="134"/>
    </row>
    <row r="37" spans="5:10" x14ac:dyDescent="0.35">
      <c r="E37" s="134"/>
      <c r="G37" s="134"/>
      <c r="H37" s="134"/>
      <c r="J37" s="134"/>
    </row>
    <row r="38" spans="5:10" x14ac:dyDescent="0.35">
      <c r="E38" s="134"/>
      <c r="G38" s="134"/>
      <c r="H38" s="134"/>
      <c r="J38" s="134"/>
    </row>
    <row r="39" spans="5:10" x14ac:dyDescent="0.35">
      <c r="E39" s="134"/>
      <c r="G39" s="134"/>
      <c r="H39" s="134"/>
      <c r="J39" s="134"/>
    </row>
    <row r="40" spans="5:10" x14ac:dyDescent="0.35">
      <c r="E40" s="134"/>
      <c r="G40" s="134"/>
      <c r="H40" s="134"/>
      <c r="J40" s="134"/>
    </row>
    <row r="41" spans="5:10" x14ac:dyDescent="0.35">
      <c r="E41" s="134"/>
      <c r="G41" s="134"/>
      <c r="H41" s="134"/>
      <c r="J41" s="134"/>
    </row>
    <row r="42" spans="5:10" x14ac:dyDescent="0.35">
      <c r="E42" s="134"/>
      <c r="G42" s="134"/>
      <c r="H42" s="134"/>
      <c r="J42" s="134"/>
    </row>
    <row r="43" spans="5:10" x14ac:dyDescent="0.35">
      <c r="E43" s="134"/>
      <c r="G43" s="134"/>
      <c r="H43" s="134"/>
      <c r="J43" s="134"/>
    </row>
    <row r="44" spans="5:10" x14ac:dyDescent="0.35">
      <c r="E44" s="134"/>
      <c r="G44" s="134"/>
      <c r="H44" s="134"/>
      <c r="J44" s="134"/>
    </row>
    <row r="45" spans="5:10" x14ac:dyDescent="0.35">
      <c r="E45" s="134"/>
      <c r="G45" s="134"/>
      <c r="H45" s="134"/>
      <c r="J45" s="134"/>
    </row>
  </sheetData>
  <printOptions horizontalCentered="1" verticalCentered="1"/>
  <pageMargins left="0" right="0" top="0.5" bottom="1" header="0.5" footer="0.5"/>
  <pageSetup scale="97" orientation="landscape" r:id="rId1"/>
  <headerFoot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29"/>
  <sheetViews>
    <sheetView zoomScale="70" zoomScaleNormal="70" workbookViewId="0">
      <selection activeCell="C4" sqref="C4"/>
    </sheetView>
  </sheetViews>
  <sheetFormatPr defaultColWidth="9.1796875" defaultRowHeight="15.5" x14ac:dyDescent="0.35"/>
  <cols>
    <col min="1" max="1" width="56.26953125" style="381" customWidth="1"/>
    <col min="2" max="3" width="14.453125" style="381" customWidth="1"/>
    <col min="4" max="4" width="14.453125" style="382" customWidth="1"/>
    <col min="5" max="5" width="14.453125" style="381" customWidth="1"/>
    <col min="6" max="7" width="14.453125" style="382" customWidth="1"/>
    <col min="8" max="8" width="14.453125" style="381" hidden="1" customWidth="1"/>
    <col min="9" max="9" width="14.453125" style="382" customWidth="1"/>
    <col min="10" max="10" width="14.453125" style="382" hidden="1" customWidth="1"/>
    <col min="11" max="11" width="14.453125" style="381" customWidth="1"/>
    <col min="12" max="12" width="14.453125" style="381" hidden="1" customWidth="1"/>
    <col min="13" max="15" width="14.453125" style="381" customWidth="1"/>
    <col min="16" max="16" width="14.453125" style="381" hidden="1" customWidth="1"/>
    <col min="17" max="17" width="14.453125" style="381" customWidth="1"/>
    <col min="18" max="23" width="14.453125" style="381" hidden="1" customWidth="1"/>
    <col min="24" max="24" width="39.54296875" style="382" customWidth="1"/>
    <col min="25" max="16384" width="9.1796875" style="381"/>
  </cols>
  <sheetData>
    <row r="1" spans="1:24" x14ac:dyDescent="0.35">
      <c r="A1" s="381" t="str">
        <f>ADMINISTRATIVE!A1</f>
        <v>OHIO CHAPTER ISA</v>
      </c>
    </row>
    <row r="2" spans="1:24" x14ac:dyDescent="0.35">
      <c r="A2" s="381" t="str">
        <f>COMBINED!A2</f>
        <v>2022 - 2023 BUDGET</v>
      </c>
      <c r="B2" s="450" t="s">
        <v>203</v>
      </c>
      <c r="C2" s="450"/>
      <c r="D2" s="450"/>
      <c r="E2" s="450"/>
      <c r="F2" s="450"/>
      <c r="G2" s="450"/>
      <c r="H2" s="450"/>
      <c r="I2" s="450"/>
      <c r="J2" s="450"/>
    </row>
    <row r="3" spans="1:24" x14ac:dyDescent="0.35">
      <c r="A3" s="383" t="str">
        <f>COMBINED!A3</f>
        <v>10/03/2022 Approved by BoD</v>
      </c>
      <c r="B3" s="383"/>
      <c r="C3" s="383"/>
      <c r="D3" s="383"/>
      <c r="E3" s="383"/>
      <c r="F3" s="383"/>
      <c r="G3" s="383"/>
      <c r="H3" s="383"/>
      <c r="I3" s="383"/>
      <c r="J3" s="383"/>
      <c r="K3" s="383"/>
    </row>
    <row r="4" spans="1:24" ht="48" customHeight="1" x14ac:dyDescent="0.35">
      <c r="A4" s="384"/>
      <c r="B4" s="384"/>
      <c r="C4" s="385" t="str">
        <f>COMBINED!D4</f>
        <v>2021-2022 Budget</v>
      </c>
      <c r="D4" s="386" t="str">
        <f>COMBINED!E4</f>
        <v>2020-2021 Actual as of 8/31/21</v>
      </c>
      <c r="E4" s="385" t="str">
        <f>COMBINED!F4</f>
        <v>2020-2021 Budget</v>
      </c>
      <c r="F4" s="386" t="str">
        <f>COMBINED!G4</f>
        <v>2019-2020 Actual as of 9/30/20</v>
      </c>
      <c r="G4" s="386" t="str">
        <f>COMBINED!I4</f>
        <v>2018-2019 Actual as of 9/31/19</v>
      </c>
      <c r="H4" s="385" t="s">
        <v>222</v>
      </c>
      <c r="I4" s="386" t="str">
        <f>COMBINED!K4</f>
        <v>2017-2018 Actual as of 9/30/18</v>
      </c>
      <c r="J4" s="385" t="s">
        <v>209</v>
      </c>
      <c r="K4" s="387" t="s">
        <v>210</v>
      </c>
      <c r="L4" s="385" t="s">
        <v>188</v>
      </c>
      <c r="M4" s="385"/>
      <c r="N4" s="385"/>
      <c r="O4" s="385"/>
      <c r="P4" s="385"/>
      <c r="Q4" s="385"/>
      <c r="R4" s="385" t="str">
        <f>COMBINED!V4</f>
        <v>2012-2013 Budget</v>
      </c>
      <c r="S4" s="385" t="str">
        <f>COMBINED!W4</f>
        <v>2011-12 Actual as of 8/31/2012</v>
      </c>
      <c r="T4" s="385" t="str">
        <f>COMBINED!X4</f>
        <v>2011 BUDGET</v>
      </c>
      <c r="U4" s="385" t="str">
        <f>COMBINED!Y4</f>
        <v>2010-11 Actual as of 09/30/2011</v>
      </c>
      <c r="V4" s="385" t="str">
        <f>COMBINED!Z4</f>
        <v>2010 BUDGET</v>
      </c>
      <c r="W4" s="385" t="str">
        <f>COMBINED!AA4</f>
        <v>2009      Actual as of 09/30/2010</v>
      </c>
    </row>
    <row r="5" spans="1:24" x14ac:dyDescent="0.35">
      <c r="A5" s="388" t="s">
        <v>0</v>
      </c>
      <c r="B5" s="389" t="s">
        <v>5</v>
      </c>
      <c r="C5" s="390"/>
      <c r="D5" s="391"/>
      <c r="E5" s="390"/>
      <c r="F5" s="391"/>
      <c r="G5" s="391"/>
      <c r="H5" s="390"/>
      <c r="I5" s="391"/>
      <c r="J5" s="392"/>
      <c r="K5" s="392"/>
      <c r="L5" s="393"/>
      <c r="M5" s="394"/>
      <c r="N5" s="394"/>
      <c r="O5" s="394"/>
      <c r="P5" s="394"/>
      <c r="Q5" s="394"/>
      <c r="R5" s="395"/>
      <c r="S5" s="395"/>
      <c r="T5" s="395"/>
      <c r="U5" s="395"/>
      <c r="V5" s="395"/>
      <c r="W5" s="395"/>
    </row>
    <row r="6" spans="1:24" x14ac:dyDescent="0.35">
      <c r="A6" s="396" t="s">
        <v>201</v>
      </c>
      <c r="B6" s="395" t="s">
        <v>202</v>
      </c>
      <c r="C6" s="395"/>
      <c r="D6" s="394"/>
      <c r="E6" s="395"/>
      <c r="F6" s="394"/>
      <c r="G6" s="394"/>
      <c r="H6" s="395"/>
      <c r="I6" s="394">
        <v>25039</v>
      </c>
      <c r="J6" s="397">
        <v>25000</v>
      </c>
      <c r="K6" s="397">
        <v>0</v>
      </c>
      <c r="L6" s="397">
        <v>0</v>
      </c>
      <c r="M6" s="397"/>
      <c r="N6" s="397"/>
      <c r="O6" s="397"/>
      <c r="P6" s="397"/>
      <c r="Q6" s="397"/>
      <c r="R6" s="398"/>
      <c r="S6" s="398"/>
      <c r="T6" s="398"/>
      <c r="U6" s="398"/>
      <c r="V6" s="398"/>
      <c r="W6" s="398"/>
      <c r="X6" s="399"/>
    </row>
    <row r="7" spans="1:24" x14ac:dyDescent="0.35">
      <c r="A7" s="396" t="s">
        <v>159</v>
      </c>
      <c r="B7" s="395" t="s">
        <v>219</v>
      </c>
      <c r="C7" s="395"/>
      <c r="D7" s="394"/>
      <c r="E7" s="395"/>
      <c r="F7" s="394"/>
      <c r="G7" s="394"/>
      <c r="H7" s="395"/>
      <c r="I7" s="394">
        <v>28000</v>
      </c>
      <c r="J7" s="397">
        <v>20000</v>
      </c>
      <c r="K7" s="397"/>
      <c r="L7" s="397"/>
      <c r="M7" s="397"/>
      <c r="N7" s="397"/>
      <c r="O7" s="397"/>
      <c r="P7" s="397"/>
      <c r="Q7" s="397"/>
      <c r="R7" s="398"/>
      <c r="S7" s="398"/>
      <c r="T7" s="398"/>
      <c r="U7" s="398"/>
      <c r="V7" s="398"/>
      <c r="W7" s="398"/>
      <c r="X7" s="399"/>
    </row>
    <row r="8" spans="1:24" x14ac:dyDescent="0.35">
      <c r="A8" s="396"/>
      <c r="B8" s="395"/>
      <c r="C8" s="395"/>
      <c r="D8" s="394"/>
      <c r="E8" s="395"/>
      <c r="F8" s="394"/>
      <c r="G8" s="394"/>
      <c r="H8" s="395"/>
      <c r="I8" s="394"/>
      <c r="J8" s="397"/>
      <c r="K8" s="397"/>
      <c r="L8" s="397"/>
      <c r="M8" s="397"/>
      <c r="N8" s="397"/>
      <c r="O8" s="397"/>
      <c r="P8" s="397"/>
      <c r="Q8" s="397"/>
      <c r="R8" s="398"/>
      <c r="S8" s="398"/>
      <c r="T8" s="398"/>
      <c r="U8" s="398"/>
      <c r="V8" s="398"/>
      <c r="W8" s="398"/>
      <c r="X8" s="399"/>
    </row>
    <row r="9" spans="1:24" x14ac:dyDescent="0.35">
      <c r="A9" s="396"/>
      <c r="B9" s="395"/>
      <c r="C9" s="395"/>
      <c r="D9" s="394"/>
      <c r="E9" s="395"/>
      <c r="F9" s="394"/>
      <c r="G9" s="394"/>
      <c r="H9" s="395"/>
      <c r="I9" s="394"/>
      <c r="J9" s="397"/>
      <c r="K9" s="397"/>
      <c r="L9" s="397"/>
      <c r="M9" s="397"/>
      <c r="N9" s="397"/>
      <c r="O9" s="397"/>
      <c r="P9" s="397"/>
      <c r="Q9" s="397"/>
      <c r="R9" s="398"/>
      <c r="S9" s="398"/>
      <c r="T9" s="398"/>
      <c r="U9" s="398"/>
      <c r="V9" s="398"/>
      <c r="W9" s="398"/>
      <c r="X9" s="399"/>
    </row>
    <row r="10" spans="1:24" x14ac:dyDescent="0.35">
      <c r="A10" s="396"/>
      <c r="B10" s="395"/>
      <c r="C10" s="395"/>
      <c r="D10" s="394"/>
      <c r="E10" s="395"/>
      <c r="F10" s="394"/>
      <c r="G10" s="394"/>
      <c r="H10" s="395"/>
      <c r="I10" s="394"/>
      <c r="J10" s="397"/>
      <c r="K10" s="397"/>
      <c r="L10" s="397"/>
      <c r="M10" s="397"/>
      <c r="N10" s="397"/>
      <c r="O10" s="397"/>
      <c r="P10" s="397"/>
      <c r="Q10" s="397"/>
      <c r="R10" s="398"/>
      <c r="S10" s="398"/>
      <c r="T10" s="398"/>
      <c r="U10" s="398"/>
      <c r="V10" s="398"/>
      <c r="W10" s="398"/>
      <c r="X10" s="399"/>
    </row>
    <row r="11" spans="1:24" x14ac:dyDescent="0.35">
      <c r="A11" s="396"/>
      <c r="B11" s="400"/>
      <c r="C11" s="400"/>
      <c r="D11" s="401"/>
      <c r="E11" s="400"/>
      <c r="F11" s="401"/>
      <c r="G11" s="401"/>
      <c r="H11" s="400"/>
      <c r="I11" s="401"/>
      <c r="J11" s="402"/>
      <c r="K11" s="402"/>
      <c r="L11" s="402"/>
      <c r="M11" s="401"/>
      <c r="N11" s="401"/>
      <c r="O11" s="401"/>
      <c r="P11" s="401"/>
      <c r="Q11" s="401"/>
      <c r="R11" s="400"/>
      <c r="S11" s="400"/>
      <c r="T11" s="400"/>
      <c r="U11" s="400"/>
      <c r="V11" s="400"/>
      <c r="W11" s="400"/>
      <c r="X11" s="399"/>
    </row>
    <row r="12" spans="1:24" x14ac:dyDescent="0.35">
      <c r="A12" s="403" t="s">
        <v>1</v>
      </c>
      <c r="B12" s="404"/>
      <c r="C12" s="395">
        <v>0</v>
      </c>
      <c r="D12" s="397"/>
      <c r="E12" s="395">
        <v>0</v>
      </c>
      <c r="F12" s="397"/>
      <c r="G12" s="397"/>
      <c r="H12" s="395">
        <v>0</v>
      </c>
      <c r="I12" s="397">
        <f t="shared" ref="I12:L12" si="0">SUM(I6:I11)</f>
        <v>53039</v>
      </c>
      <c r="J12" s="397">
        <f t="shared" si="0"/>
        <v>45000</v>
      </c>
      <c r="K12" s="397">
        <v>0</v>
      </c>
      <c r="L12" s="397">
        <f t="shared" si="0"/>
        <v>0</v>
      </c>
      <c r="M12" s="397"/>
      <c r="N12" s="397"/>
      <c r="O12" s="397"/>
      <c r="P12" s="397"/>
      <c r="Q12" s="397"/>
      <c r="R12" s="398">
        <f t="shared" ref="R12:W12" si="1">SUM(R6:R11)</f>
        <v>0</v>
      </c>
      <c r="S12" s="398">
        <f t="shared" si="1"/>
        <v>0</v>
      </c>
      <c r="T12" s="398">
        <f t="shared" si="1"/>
        <v>0</v>
      </c>
      <c r="U12" s="398">
        <f t="shared" si="1"/>
        <v>0</v>
      </c>
      <c r="V12" s="398">
        <f t="shared" si="1"/>
        <v>0</v>
      </c>
      <c r="W12" s="398">
        <f t="shared" si="1"/>
        <v>0</v>
      </c>
      <c r="X12" s="399"/>
    </row>
    <row r="13" spans="1:24" x14ac:dyDescent="0.35">
      <c r="B13" s="390"/>
      <c r="C13" s="390"/>
      <c r="D13" s="391"/>
      <c r="E13" s="390"/>
      <c r="F13" s="391"/>
      <c r="G13" s="391"/>
      <c r="H13" s="390"/>
      <c r="I13" s="391"/>
      <c r="J13" s="392"/>
      <c r="K13" s="392"/>
      <c r="L13" s="392"/>
      <c r="M13" s="391"/>
      <c r="N13" s="391"/>
      <c r="O13" s="391"/>
      <c r="P13" s="391"/>
      <c r="Q13" s="391"/>
      <c r="R13" s="390"/>
      <c r="S13" s="390"/>
      <c r="T13" s="390"/>
      <c r="U13" s="390"/>
      <c r="V13" s="390"/>
      <c r="W13" s="390"/>
      <c r="X13" s="399"/>
    </row>
    <row r="14" spans="1:24" x14ac:dyDescent="0.35">
      <c r="A14" s="405" t="s">
        <v>2</v>
      </c>
      <c r="B14" s="404"/>
      <c r="C14" s="395"/>
      <c r="D14" s="394"/>
      <c r="E14" s="395"/>
      <c r="F14" s="394"/>
      <c r="G14" s="394"/>
      <c r="H14" s="395"/>
      <c r="I14" s="394"/>
      <c r="J14" s="397"/>
      <c r="K14" s="397"/>
      <c r="L14" s="397"/>
      <c r="M14" s="394"/>
      <c r="N14" s="394"/>
      <c r="O14" s="394"/>
      <c r="P14" s="394"/>
      <c r="Q14" s="394"/>
      <c r="R14" s="395"/>
      <c r="S14" s="395"/>
      <c r="T14" s="395"/>
      <c r="U14" s="395"/>
      <c r="V14" s="395"/>
      <c r="W14" s="395"/>
      <c r="X14" s="399"/>
    </row>
    <row r="15" spans="1:24" ht="27.75" customHeight="1" x14ac:dyDescent="0.35">
      <c r="A15" s="396" t="s">
        <v>199</v>
      </c>
      <c r="B15" s="395" t="s">
        <v>200</v>
      </c>
      <c r="C15" s="390"/>
      <c r="D15" s="394"/>
      <c r="E15" s="390"/>
      <c r="F15" s="394"/>
      <c r="G15" s="394"/>
      <c r="H15" s="395"/>
      <c r="I15" s="394">
        <v>879.69</v>
      </c>
      <c r="J15" s="382">
        <v>3000</v>
      </c>
      <c r="K15" s="397">
        <v>0</v>
      </c>
      <c r="M15" s="397"/>
      <c r="N15" s="406"/>
      <c r="O15" s="397"/>
      <c r="P15" s="406"/>
      <c r="Q15" s="397"/>
      <c r="R15" s="384"/>
      <c r="S15" s="398"/>
      <c r="T15" s="384"/>
      <c r="U15" s="398"/>
      <c r="V15" s="384"/>
      <c r="W15" s="398"/>
      <c r="X15" s="407"/>
    </row>
    <row r="16" spans="1:24" x14ac:dyDescent="0.35">
      <c r="A16" s="396" t="s">
        <v>37</v>
      </c>
      <c r="B16" s="395" t="s">
        <v>218</v>
      </c>
      <c r="C16" s="395"/>
      <c r="D16" s="394"/>
      <c r="E16" s="395"/>
      <c r="F16" s="394"/>
      <c r="G16" s="394"/>
      <c r="H16" s="395"/>
      <c r="I16" s="394">
        <v>7184</v>
      </c>
      <c r="J16" s="397">
        <v>20000</v>
      </c>
      <c r="K16" s="397"/>
      <c r="L16" s="397">
        <v>0</v>
      </c>
      <c r="M16" s="397"/>
      <c r="N16" s="406"/>
      <c r="O16" s="397"/>
      <c r="P16" s="406"/>
      <c r="Q16" s="397"/>
      <c r="R16" s="384"/>
      <c r="S16" s="398"/>
      <c r="T16" s="384"/>
      <c r="U16" s="398"/>
      <c r="V16" s="384"/>
      <c r="W16" s="398"/>
      <c r="X16" s="407"/>
    </row>
    <row r="17" spans="1:24" x14ac:dyDescent="0.35">
      <c r="A17" s="396" t="s">
        <v>24</v>
      </c>
      <c r="B17" s="395" t="s">
        <v>220</v>
      </c>
      <c r="C17" s="395"/>
      <c r="D17" s="394"/>
      <c r="E17" s="395"/>
      <c r="F17" s="394"/>
      <c r="G17" s="394"/>
      <c r="H17" s="395"/>
      <c r="I17" s="394">
        <v>28036</v>
      </c>
      <c r="J17" s="397">
        <v>30000</v>
      </c>
      <c r="K17" s="397"/>
      <c r="L17" s="397"/>
      <c r="M17" s="408"/>
      <c r="N17" s="406"/>
      <c r="O17" s="408"/>
      <c r="P17" s="406"/>
      <c r="Q17" s="408"/>
      <c r="R17" s="384"/>
      <c r="S17" s="409"/>
      <c r="T17" s="384"/>
      <c r="U17" s="409"/>
      <c r="V17" s="384">
        <v>100</v>
      </c>
      <c r="W17" s="398">
        <v>44</v>
      </c>
      <c r="X17" s="399"/>
    </row>
    <row r="18" spans="1:24" x14ac:dyDescent="0.35">
      <c r="A18" s="396"/>
      <c r="B18" s="395"/>
      <c r="C18" s="395"/>
      <c r="D18" s="394"/>
      <c r="E18" s="395"/>
      <c r="F18" s="394"/>
      <c r="G18" s="394"/>
      <c r="H18" s="395"/>
      <c r="I18" s="394"/>
      <c r="J18" s="397"/>
      <c r="K18" s="397"/>
      <c r="L18" s="397"/>
      <c r="M18" s="408"/>
      <c r="N18" s="406"/>
      <c r="O18" s="408"/>
      <c r="P18" s="406"/>
      <c r="Q18" s="408"/>
      <c r="R18" s="384"/>
      <c r="S18" s="409"/>
      <c r="T18" s="384"/>
      <c r="U18" s="409"/>
      <c r="V18" s="384">
        <v>1750</v>
      </c>
      <c r="W18" s="398">
        <v>1474.2</v>
      </c>
    </row>
    <row r="19" spans="1:24" x14ac:dyDescent="0.35">
      <c r="A19" s="396"/>
      <c r="B19" s="410"/>
      <c r="C19" s="410"/>
      <c r="D19" s="411"/>
      <c r="E19" s="410"/>
      <c r="F19" s="411"/>
      <c r="G19" s="411"/>
      <c r="H19" s="410"/>
      <c r="I19" s="411"/>
      <c r="J19" s="408"/>
      <c r="K19" s="408"/>
      <c r="L19" s="408"/>
      <c r="M19" s="408"/>
      <c r="N19" s="412"/>
      <c r="O19" s="408"/>
      <c r="P19" s="412"/>
      <c r="Q19" s="408"/>
      <c r="R19" s="413"/>
      <c r="S19" s="409"/>
      <c r="T19" s="413"/>
      <c r="U19" s="409"/>
      <c r="V19" s="413">
        <v>1200</v>
      </c>
      <c r="W19" s="409">
        <v>829.5</v>
      </c>
    </row>
    <row r="20" spans="1:24" x14ac:dyDescent="0.35">
      <c r="A20" s="396"/>
      <c r="B20" s="410"/>
      <c r="C20" s="410"/>
      <c r="D20" s="411"/>
      <c r="E20" s="410"/>
      <c r="F20" s="411"/>
      <c r="G20" s="411"/>
      <c r="H20" s="410"/>
      <c r="I20" s="411"/>
      <c r="J20" s="408"/>
      <c r="K20" s="408"/>
      <c r="L20" s="408"/>
      <c r="M20" s="408"/>
      <c r="N20" s="412"/>
      <c r="O20" s="408"/>
      <c r="P20" s="412"/>
      <c r="Q20" s="408"/>
      <c r="R20" s="413"/>
      <c r="S20" s="409"/>
      <c r="T20" s="413"/>
      <c r="U20" s="409"/>
      <c r="V20" s="413">
        <v>96</v>
      </c>
      <c r="W20" s="409">
        <v>63.45</v>
      </c>
    </row>
    <row r="21" spans="1:24" x14ac:dyDescent="0.35">
      <c r="A21" s="396"/>
      <c r="B21" s="395"/>
      <c r="C21" s="395"/>
      <c r="D21" s="394"/>
      <c r="E21" s="395"/>
      <c r="F21" s="394"/>
      <c r="G21" s="394"/>
      <c r="H21" s="395"/>
      <c r="I21" s="394"/>
      <c r="J21" s="397"/>
      <c r="K21" s="397"/>
      <c r="L21" s="397"/>
      <c r="M21" s="408"/>
      <c r="N21" s="406"/>
      <c r="O21" s="408"/>
      <c r="P21" s="406"/>
      <c r="Q21" s="408"/>
      <c r="R21" s="384"/>
      <c r="S21" s="409"/>
      <c r="T21" s="384"/>
      <c r="U21" s="409"/>
      <c r="V21" s="384">
        <v>125</v>
      </c>
      <c r="W21" s="398">
        <v>133.02000000000001</v>
      </c>
    </row>
    <row r="22" spans="1:24" x14ac:dyDescent="0.35">
      <c r="A22" s="396"/>
      <c r="B22" s="395"/>
      <c r="C22" s="395"/>
      <c r="D22" s="394"/>
      <c r="E22" s="395"/>
      <c r="F22" s="394"/>
      <c r="G22" s="394"/>
      <c r="H22" s="395"/>
      <c r="I22" s="394"/>
      <c r="J22" s="397"/>
      <c r="K22" s="397"/>
      <c r="L22" s="397"/>
      <c r="M22" s="397"/>
      <c r="N22" s="406"/>
      <c r="O22" s="397"/>
      <c r="P22" s="406"/>
      <c r="Q22" s="397"/>
      <c r="R22" s="384"/>
      <c r="S22" s="398"/>
      <c r="T22" s="384"/>
      <c r="U22" s="398"/>
      <c r="V22" s="384"/>
      <c r="W22" s="398"/>
    </row>
    <row r="23" spans="1:24" x14ac:dyDescent="0.35">
      <c r="A23" s="396"/>
      <c r="B23" s="400"/>
      <c r="C23" s="400"/>
      <c r="D23" s="401"/>
      <c r="E23" s="400"/>
      <c r="F23" s="401"/>
      <c r="G23" s="401"/>
      <c r="H23" s="400"/>
      <c r="I23" s="401"/>
      <c r="J23" s="402"/>
      <c r="K23" s="402"/>
      <c r="L23" s="402"/>
      <c r="M23" s="401"/>
      <c r="N23" s="401"/>
      <c r="O23" s="401"/>
      <c r="P23" s="401"/>
      <c r="Q23" s="401"/>
      <c r="R23" s="400"/>
      <c r="S23" s="400"/>
      <c r="T23" s="400"/>
      <c r="U23" s="400"/>
      <c r="V23" s="400"/>
      <c r="W23" s="400"/>
    </row>
    <row r="24" spans="1:24" x14ac:dyDescent="0.35">
      <c r="A24" s="403" t="s">
        <v>3</v>
      </c>
      <c r="B24" s="404"/>
      <c r="C24" s="395">
        <v>0</v>
      </c>
      <c r="D24" s="397">
        <f>SUM(D15:D22)</f>
        <v>0</v>
      </c>
      <c r="E24" s="395">
        <v>0</v>
      </c>
      <c r="F24" s="397">
        <f>SUM(F15:F22)</f>
        <v>0</v>
      </c>
      <c r="G24" s="397">
        <f>SUM(G15:G22)</f>
        <v>0</v>
      </c>
      <c r="H24" s="395">
        <v>0</v>
      </c>
      <c r="I24" s="397">
        <f>SUM(I15:I22)</f>
        <v>36099.69</v>
      </c>
      <c r="J24" s="397">
        <f>SUM(J15:J22)</f>
        <v>53000</v>
      </c>
      <c r="K24" s="397">
        <f t="shared" ref="K24" si="2">SUM(K15:K22)</f>
        <v>0</v>
      </c>
      <c r="L24" s="397">
        <f>-L160</f>
        <v>0</v>
      </c>
      <c r="M24" s="397"/>
      <c r="N24" s="397"/>
      <c r="O24" s="397"/>
      <c r="P24" s="397"/>
      <c r="Q24" s="397"/>
      <c r="R24" s="398">
        <f t="shared" ref="R24:W24" si="3">SUM(R15:R22)</f>
        <v>0</v>
      </c>
      <c r="S24" s="398">
        <f t="shared" si="3"/>
        <v>0</v>
      </c>
      <c r="T24" s="398">
        <f t="shared" si="3"/>
        <v>0</v>
      </c>
      <c r="U24" s="398">
        <f t="shared" si="3"/>
        <v>0</v>
      </c>
      <c r="V24" s="398">
        <f t="shared" si="3"/>
        <v>3271</v>
      </c>
      <c r="W24" s="398">
        <f t="shared" si="3"/>
        <v>2544.1699999999996</v>
      </c>
    </row>
    <row r="25" spans="1:24" x14ac:dyDescent="0.35">
      <c r="B25" s="390"/>
      <c r="C25" s="390"/>
      <c r="D25" s="392"/>
      <c r="E25" s="390"/>
      <c r="F25" s="392"/>
      <c r="G25" s="392"/>
      <c r="H25" s="390"/>
      <c r="I25" s="392"/>
      <c r="J25" s="392"/>
      <c r="K25" s="392"/>
      <c r="L25" s="392"/>
      <c r="M25" s="391"/>
      <c r="N25" s="391"/>
      <c r="O25" s="391"/>
      <c r="P25" s="391"/>
      <c r="Q25" s="391"/>
      <c r="R25" s="390"/>
      <c r="S25" s="390"/>
      <c r="T25" s="390"/>
      <c r="U25" s="390"/>
      <c r="V25" s="390"/>
      <c r="W25" s="390"/>
    </row>
    <row r="26" spans="1:24" x14ac:dyDescent="0.35">
      <c r="A26" s="405" t="s">
        <v>4</v>
      </c>
      <c r="B26" s="414"/>
      <c r="C26" s="384">
        <v>0</v>
      </c>
      <c r="D26" s="397">
        <f t="shared" ref="D26:F26" si="4">D12-D24</f>
        <v>0</v>
      </c>
      <c r="E26" s="384">
        <v>0</v>
      </c>
      <c r="F26" s="397">
        <f t="shared" si="4"/>
        <v>0</v>
      </c>
      <c r="G26" s="397">
        <f t="shared" ref="G26:I26" si="5">G12-G24</f>
        <v>0</v>
      </c>
      <c r="H26" s="384">
        <v>0</v>
      </c>
      <c r="I26" s="397">
        <f t="shared" si="5"/>
        <v>16939.309999999998</v>
      </c>
      <c r="J26" s="397">
        <f t="shared" ref="J26:K26" si="6">J12-J24</f>
        <v>-8000</v>
      </c>
      <c r="K26" s="397">
        <f t="shared" si="6"/>
        <v>0</v>
      </c>
      <c r="L26" s="397">
        <f>L12-L24</f>
        <v>0</v>
      </c>
      <c r="M26" s="406">
        <f t="shared" ref="M26:W26" si="7">M12-M24</f>
        <v>0</v>
      </c>
      <c r="N26" s="406">
        <f t="shared" si="7"/>
        <v>0</v>
      </c>
      <c r="O26" s="406">
        <f t="shared" si="7"/>
        <v>0</v>
      </c>
      <c r="P26" s="406">
        <f t="shared" si="7"/>
        <v>0</v>
      </c>
      <c r="Q26" s="406">
        <f t="shared" si="7"/>
        <v>0</v>
      </c>
      <c r="R26" s="384">
        <f t="shared" si="7"/>
        <v>0</v>
      </c>
      <c r="S26" s="384">
        <f t="shared" si="7"/>
        <v>0</v>
      </c>
      <c r="T26" s="384">
        <f t="shared" si="7"/>
        <v>0</v>
      </c>
      <c r="U26" s="384">
        <f t="shared" si="7"/>
        <v>0</v>
      </c>
      <c r="V26" s="384">
        <f t="shared" si="7"/>
        <v>-3271</v>
      </c>
      <c r="W26" s="384">
        <f t="shared" si="7"/>
        <v>-2544.1699999999996</v>
      </c>
    </row>
    <row r="27" spans="1:24" x14ac:dyDescent="0.35">
      <c r="K27" s="382"/>
      <c r="M27" s="382"/>
      <c r="N27" s="382"/>
      <c r="O27" s="382"/>
      <c r="P27" s="382"/>
      <c r="Q27" s="382"/>
    </row>
    <row r="28" spans="1:24" x14ac:dyDescent="0.35">
      <c r="K28" s="382"/>
      <c r="M28" s="382"/>
      <c r="N28" s="382"/>
      <c r="O28" s="382"/>
      <c r="P28" s="382"/>
      <c r="Q28" s="382"/>
    </row>
    <row r="29" spans="1:24" x14ac:dyDescent="0.35">
      <c r="K29" s="382"/>
      <c r="M29" s="382"/>
      <c r="N29" s="382"/>
      <c r="O29" s="382"/>
      <c r="P29" s="382"/>
      <c r="Q29" s="382"/>
    </row>
  </sheetData>
  <mergeCells count="1">
    <mergeCell ref="B2:J2"/>
  </mergeCells>
  <pageMargins left="0.25" right="0.25" top="0.75" bottom="0.75" header="0.3" footer="0.3"/>
  <pageSetup scale="56" orientation="landscape" horizontalDpi="4294967293" verticalDpi="4294967293" r:id="rId1"/>
  <ignoredErrors>
    <ignoredError sqref="K24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AA31"/>
  <sheetViews>
    <sheetView zoomScale="70" zoomScaleNormal="70" workbookViewId="0">
      <pane ySplit="4" topLeftCell="A5" activePane="bottomLeft" state="frozen"/>
      <selection pane="bottomLeft" activeCell="E9" sqref="E9"/>
    </sheetView>
  </sheetViews>
  <sheetFormatPr defaultColWidth="9.1796875" defaultRowHeight="15.5" x14ac:dyDescent="0.35"/>
  <cols>
    <col min="1" max="1" width="56.26953125" style="415" customWidth="1"/>
    <col min="2" max="2" width="14.453125" style="415" customWidth="1"/>
    <col min="3" max="8" width="14.453125" style="416" customWidth="1"/>
    <col min="9" max="9" width="14.453125" style="416" hidden="1" customWidth="1"/>
    <col min="10" max="10" width="14.453125" style="416" customWidth="1"/>
    <col min="11" max="11" width="14.453125" style="416" hidden="1" customWidth="1"/>
    <col min="12" max="12" width="14.453125" style="415" customWidth="1"/>
    <col min="13" max="13" width="14.453125" style="415" hidden="1" customWidth="1"/>
    <col min="14" max="14" width="14.453125" style="415" customWidth="1"/>
    <col min="15" max="15" width="14.453125" style="415" hidden="1" customWidth="1"/>
    <col min="16" max="16" width="14.453125" style="415" customWidth="1"/>
    <col min="17" max="26" width="14.453125" style="415" hidden="1" customWidth="1"/>
    <col min="27" max="27" width="39.54296875" style="416" customWidth="1"/>
    <col min="28" max="16384" width="9.1796875" style="415"/>
  </cols>
  <sheetData>
    <row r="1" spans="1:27" x14ac:dyDescent="0.35">
      <c r="A1" s="415" t="str">
        <f>ADMINISTRATIVE!A1</f>
        <v>OHIO CHAPTER ISA</v>
      </c>
    </row>
    <row r="2" spans="1:27" x14ac:dyDescent="0.35">
      <c r="A2" s="415" t="str">
        <f>COMBINED!A2</f>
        <v>2022 - 2023 BUDGET</v>
      </c>
      <c r="B2" s="415" t="s">
        <v>164</v>
      </c>
    </row>
    <row r="3" spans="1:27" x14ac:dyDescent="0.35">
      <c r="A3" s="451" t="str">
        <f>COMBINED!A3</f>
        <v>10/03/2022 Approved by BoD</v>
      </c>
      <c r="B3" s="451"/>
      <c r="C3" s="451"/>
      <c r="D3" s="451"/>
      <c r="E3" s="451"/>
      <c r="F3" s="451"/>
      <c r="G3" s="451"/>
      <c r="H3" s="451"/>
      <c r="I3" s="451"/>
      <c r="J3" s="451"/>
      <c r="K3" s="451"/>
      <c r="L3" s="451"/>
    </row>
    <row r="4" spans="1:27" ht="48" customHeight="1" x14ac:dyDescent="0.35">
      <c r="A4" s="417"/>
      <c r="B4" s="417"/>
      <c r="C4" s="386" t="str">
        <f>COMBINED!D4</f>
        <v>2021-2022 Budget</v>
      </c>
      <c r="D4" s="386" t="str">
        <f>COMBINED!E4</f>
        <v>2020-2021 Actual as of 8/31/21</v>
      </c>
      <c r="E4" s="386" t="str">
        <f>COMBINED!F4</f>
        <v>2020-2021 Budget</v>
      </c>
      <c r="F4" s="386" t="str">
        <f>COMBINED!G4</f>
        <v>2019-2020 Actual as of 9/30/20</v>
      </c>
      <c r="G4" s="386" t="str">
        <f>COMBINED!H4</f>
        <v>2019-2020 Budget</v>
      </c>
      <c r="H4" s="386" t="str">
        <f>COMBINED!I4</f>
        <v>2018-2019 Actual as of 9/31/19</v>
      </c>
      <c r="I4" s="386" t="s">
        <v>222</v>
      </c>
      <c r="J4" s="386" t="str">
        <f>COMBINED!K4</f>
        <v>2017-2018 Actual as of 9/30/18</v>
      </c>
      <c r="K4" s="418" t="str">
        <f>COMBINED!L4</f>
        <v>2017-2018 Budget</v>
      </c>
      <c r="L4" s="418" t="str">
        <f>COMBINED!M4</f>
        <v>2016-2017 Actual as of 9/30/17</v>
      </c>
      <c r="M4" s="418" t="str">
        <f>COMBINED!N4</f>
        <v>2016-2017 Budget</v>
      </c>
      <c r="N4" s="418" t="str">
        <f>COMBINED!O4</f>
        <v>2015-2016 Actual as of 9/30/16</v>
      </c>
      <c r="O4" s="419" t="str">
        <f>COMBINED!P4</f>
        <v>2015-2016 Budget</v>
      </c>
      <c r="P4" s="419" t="str">
        <f>COMBINED!Q4</f>
        <v>2014-2015 Actual as of 9/30/15</v>
      </c>
      <c r="Q4" s="419" t="str">
        <f>COMBINED!R4</f>
        <v>2014-2015 Budget</v>
      </c>
      <c r="R4" s="419" t="str">
        <f>COMBINED!S4</f>
        <v>2013-2014 Actual as of 9/30/14</v>
      </c>
      <c r="S4" s="419" t="str">
        <f>COMBINED!T4</f>
        <v>2013-2014 Budget</v>
      </c>
      <c r="T4" s="419" t="str">
        <f>COMBINED!U4</f>
        <v>2012-2013 Actual as of 9/30/2013</v>
      </c>
      <c r="U4" s="419" t="str">
        <f>COMBINED!V4</f>
        <v>2012-2013 Budget</v>
      </c>
      <c r="V4" s="419" t="str">
        <f>COMBINED!W4</f>
        <v>2011-12 Actual as of 8/31/2012</v>
      </c>
      <c r="W4" s="419" t="str">
        <f>COMBINED!X4</f>
        <v>2011 BUDGET</v>
      </c>
      <c r="X4" s="419" t="str">
        <f>COMBINED!Y4</f>
        <v>2010-11 Actual as of 09/30/2011</v>
      </c>
      <c r="Y4" s="419" t="str">
        <f>COMBINED!Z4</f>
        <v>2010 BUDGET</v>
      </c>
      <c r="Z4" s="419" t="str">
        <f>COMBINED!AA4</f>
        <v>2009      Actual as of 09/30/2010</v>
      </c>
    </row>
    <row r="5" spans="1:27" x14ac:dyDescent="0.35">
      <c r="A5" s="420" t="s">
        <v>0</v>
      </c>
      <c r="B5" s="421" t="s">
        <v>5</v>
      </c>
      <c r="C5" s="422"/>
      <c r="D5" s="423"/>
      <c r="E5" s="422"/>
      <c r="F5" s="423"/>
      <c r="G5" s="422"/>
      <c r="H5" s="423"/>
      <c r="I5" s="422"/>
      <c r="J5" s="423"/>
      <c r="K5" s="424"/>
      <c r="L5" s="425"/>
      <c r="M5" s="425"/>
      <c r="N5" s="423"/>
      <c r="O5" s="426"/>
      <c r="P5" s="426"/>
      <c r="Q5" s="426"/>
      <c r="R5" s="426"/>
      <c r="S5" s="426"/>
      <c r="T5" s="426"/>
      <c r="U5" s="380"/>
      <c r="V5" s="380"/>
      <c r="W5" s="380"/>
      <c r="X5" s="380"/>
      <c r="Y5" s="380"/>
      <c r="Z5" s="380"/>
    </row>
    <row r="6" spans="1:27" x14ac:dyDescent="0.35">
      <c r="A6" s="379" t="s">
        <v>48</v>
      </c>
      <c r="B6" s="380" t="s">
        <v>172</v>
      </c>
      <c r="C6" s="427"/>
      <c r="D6" s="427"/>
      <c r="E6" s="427"/>
      <c r="F6" s="427"/>
      <c r="G6" s="427"/>
      <c r="H6" s="427"/>
      <c r="I6" s="427">
        <v>8000</v>
      </c>
      <c r="J6" s="427">
        <v>13450</v>
      </c>
      <c r="K6" s="427">
        <v>8000</v>
      </c>
      <c r="L6" s="427">
        <v>12540</v>
      </c>
      <c r="M6" s="427">
        <v>15000</v>
      </c>
      <c r="N6" s="427">
        <v>14950</v>
      </c>
      <c r="O6" s="427">
        <v>3000</v>
      </c>
      <c r="P6" s="427">
        <v>0</v>
      </c>
      <c r="Q6" s="427">
        <v>1200</v>
      </c>
      <c r="R6" s="427">
        <v>1250</v>
      </c>
      <c r="S6" s="427"/>
      <c r="T6" s="427">
        <v>-385</v>
      </c>
      <c r="U6" s="428">
        <v>1100</v>
      </c>
      <c r="V6" s="428">
        <v>1061</v>
      </c>
      <c r="W6" s="428">
        <v>1500</v>
      </c>
      <c r="X6" s="428">
        <v>835</v>
      </c>
      <c r="Y6" s="428">
        <v>4400</v>
      </c>
      <c r="Z6" s="428">
        <v>4320</v>
      </c>
      <c r="AA6" s="429"/>
    </row>
    <row r="7" spans="1:27" x14ac:dyDescent="0.35">
      <c r="A7" s="379" t="s">
        <v>201</v>
      </c>
      <c r="B7" s="380" t="s">
        <v>224</v>
      </c>
      <c r="C7" s="427"/>
      <c r="D7" s="427"/>
      <c r="E7" s="427"/>
      <c r="F7" s="427"/>
      <c r="G7" s="427"/>
      <c r="H7" s="427"/>
      <c r="I7" s="427"/>
      <c r="J7" s="427"/>
      <c r="K7" s="427"/>
      <c r="L7" s="427"/>
      <c r="M7" s="427"/>
      <c r="N7" s="427"/>
      <c r="O7" s="427"/>
      <c r="P7" s="427"/>
      <c r="Q7" s="427"/>
      <c r="R7" s="427"/>
      <c r="S7" s="427"/>
      <c r="T7" s="427"/>
      <c r="U7" s="428"/>
      <c r="V7" s="428"/>
      <c r="W7" s="428"/>
      <c r="X7" s="428"/>
      <c r="Y7" s="428">
        <v>4200</v>
      </c>
      <c r="Z7" s="428">
        <v>4300</v>
      </c>
      <c r="AA7" s="429"/>
    </row>
    <row r="8" spans="1:27" x14ac:dyDescent="0.35">
      <c r="A8" s="379"/>
      <c r="B8" s="380"/>
      <c r="C8" s="427"/>
      <c r="D8" s="427"/>
      <c r="E8" s="427"/>
      <c r="F8" s="427"/>
      <c r="G8" s="427"/>
      <c r="H8" s="427"/>
      <c r="I8" s="427"/>
      <c r="J8" s="427"/>
      <c r="K8" s="427"/>
      <c r="L8" s="427"/>
      <c r="M8" s="427"/>
      <c r="N8" s="427"/>
      <c r="O8" s="427"/>
      <c r="P8" s="427"/>
      <c r="Q8" s="427"/>
      <c r="R8" s="427"/>
      <c r="S8" s="427"/>
      <c r="T8" s="427"/>
      <c r="U8" s="428"/>
      <c r="V8" s="428"/>
      <c r="W8" s="428"/>
      <c r="X8" s="428"/>
      <c r="Y8" s="428">
        <v>550</v>
      </c>
      <c r="Z8" s="428">
        <v>704</v>
      </c>
      <c r="AA8" s="429"/>
    </row>
    <row r="9" spans="1:27" x14ac:dyDescent="0.35">
      <c r="A9" s="379"/>
      <c r="B9" s="380"/>
      <c r="C9" s="427"/>
      <c r="D9" s="427"/>
      <c r="E9" s="427"/>
      <c r="F9" s="427"/>
      <c r="G9" s="427"/>
      <c r="H9" s="427"/>
      <c r="I9" s="427"/>
      <c r="J9" s="427"/>
      <c r="K9" s="427"/>
      <c r="L9" s="427"/>
      <c r="M9" s="427"/>
      <c r="N9" s="427"/>
      <c r="O9" s="427"/>
      <c r="P9" s="427"/>
      <c r="Q9" s="427"/>
      <c r="R9" s="427"/>
      <c r="S9" s="427"/>
      <c r="T9" s="427"/>
      <c r="U9" s="428"/>
      <c r="V9" s="428"/>
      <c r="W9" s="428"/>
      <c r="X9" s="428"/>
      <c r="Y9" s="428">
        <v>0</v>
      </c>
      <c r="Z9" s="428">
        <v>0</v>
      </c>
      <c r="AA9" s="429"/>
    </row>
    <row r="10" spans="1:27" x14ac:dyDescent="0.35">
      <c r="A10" s="379"/>
      <c r="B10" s="380"/>
      <c r="C10" s="427"/>
      <c r="D10" s="427"/>
      <c r="E10" s="427"/>
      <c r="F10" s="427"/>
      <c r="G10" s="427"/>
      <c r="H10" s="427"/>
      <c r="I10" s="427"/>
      <c r="J10" s="427"/>
      <c r="K10" s="427"/>
      <c r="L10" s="427"/>
      <c r="M10" s="427"/>
      <c r="N10" s="427"/>
      <c r="O10" s="427"/>
      <c r="P10" s="427"/>
      <c r="Q10" s="427"/>
      <c r="R10" s="427"/>
      <c r="S10" s="427"/>
      <c r="T10" s="427"/>
      <c r="U10" s="428"/>
      <c r="V10" s="428"/>
      <c r="W10" s="428"/>
      <c r="X10" s="428"/>
      <c r="Y10" s="428"/>
      <c r="Z10" s="428"/>
      <c r="AA10" s="429"/>
    </row>
    <row r="11" spans="1:27" x14ac:dyDescent="0.35">
      <c r="A11" s="379"/>
      <c r="B11" s="430"/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2"/>
      <c r="P11" s="432"/>
      <c r="Q11" s="432"/>
      <c r="R11" s="432"/>
      <c r="S11" s="432"/>
      <c r="T11" s="432"/>
      <c r="U11" s="430"/>
      <c r="V11" s="430"/>
      <c r="W11" s="430"/>
      <c r="X11" s="430"/>
      <c r="Y11" s="430"/>
      <c r="Z11" s="430"/>
      <c r="AA11" s="429"/>
    </row>
    <row r="12" spans="1:27" x14ac:dyDescent="0.35">
      <c r="A12" s="433" t="s">
        <v>1</v>
      </c>
      <c r="B12" s="434"/>
      <c r="C12" s="427"/>
      <c r="D12" s="427"/>
      <c r="E12" s="427"/>
      <c r="F12" s="427"/>
      <c r="G12" s="427"/>
      <c r="H12" s="427"/>
      <c r="I12" s="427">
        <f>SUM(I6:I11)</f>
        <v>8000</v>
      </c>
      <c r="J12" s="427">
        <f t="shared" ref="J12:T12" si="0">SUM(J6:J11)</f>
        <v>13450</v>
      </c>
      <c r="K12" s="427">
        <f t="shared" si="0"/>
        <v>8000</v>
      </c>
      <c r="L12" s="427">
        <f t="shared" si="0"/>
        <v>12540</v>
      </c>
      <c r="M12" s="427">
        <f t="shared" si="0"/>
        <v>15000</v>
      </c>
      <c r="N12" s="427">
        <f t="shared" si="0"/>
        <v>14950</v>
      </c>
      <c r="O12" s="427">
        <f t="shared" si="0"/>
        <v>3000</v>
      </c>
      <c r="P12" s="427">
        <f t="shared" si="0"/>
        <v>0</v>
      </c>
      <c r="Q12" s="427">
        <f t="shared" si="0"/>
        <v>1200</v>
      </c>
      <c r="R12" s="427">
        <f t="shared" si="0"/>
        <v>1250</v>
      </c>
      <c r="S12" s="427">
        <f t="shared" si="0"/>
        <v>0</v>
      </c>
      <c r="T12" s="427">
        <f t="shared" si="0"/>
        <v>-385</v>
      </c>
      <c r="U12" s="428">
        <f t="shared" ref="U12:Z12" si="1">SUM(U6:U11)</f>
        <v>1100</v>
      </c>
      <c r="V12" s="428">
        <f t="shared" si="1"/>
        <v>1061</v>
      </c>
      <c r="W12" s="428">
        <f t="shared" si="1"/>
        <v>1500</v>
      </c>
      <c r="X12" s="428">
        <f t="shared" si="1"/>
        <v>835</v>
      </c>
      <c r="Y12" s="428">
        <f t="shared" si="1"/>
        <v>9150</v>
      </c>
      <c r="Z12" s="428">
        <f t="shared" si="1"/>
        <v>9324</v>
      </c>
      <c r="AA12" s="429"/>
    </row>
    <row r="13" spans="1:27" x14ac:dyDescent="0.35">
      <c r="B13" s="435"/>
      <c r="C13" s="423"/>
      <c r="D13" s="423"/>
      <c r="E13" s="423"/>
      <c r="F13" s="423"/>
      <c r="G13" s="423"/>
      <c r="H13" s="423"/>
      <c r="I13" s="423"/>
      <c r="J13" s="423"/>
      <c r="K13" s="423"/>
      <c r="L13" s="423"/>
      <c r="M13" s="423"/>
      <c r="N13" s="423"/>
      <c r="O13" s="422"/>
      <c r="P13" s="422"/>
      <c r="Q13" s="422"/>
      <c r="R13" s="422"/>
      <c r="S13" s="422"/>
      <c r="T13" s="422"/>
      <c r="U13" s="435"/>
      <c r="V13" s="435"/>
      <c r="W13" s="435"/>
      <c r="X13" s="435"/>
      <c r="Y13" s="435"/>
      <c r="Z13" s="435"/>
      <c r="AA13" s="429"/>
    </row>
    <row r="14" spans="1:27" x14ac:dyDescent="0.35">
      <c r="A14" s="436" t="s">
        <v>2</v>
      </c>
      <c r="B14" s="434"/>
      <c r="C14" s="427"/>
      <c r="D14" s="427"/>
      <c r="E14" s="427"/>
      <c r="F14" s="427"/>
      <c r="G14" s="427"/>
      <c r="H14" s="427"/>
      <c r="I14" s="427"/>
      <c r="J14" s="427"/>
      <c r="K14" s="427"/>
      <c r="L14" s="427"/>
      <c r="M14" s="427"/>
      <c r="N14" s="427"/>
      <c r="O14" s="426"/>
      <c r="P14" s="426"/>
      <c r="Q14" s="426"/>
      <c r="R14" s="426"/>
      <c r="S14" s="426"/>
      <c r="T14" s="426"/>
      <c r="U14" s="380"/>
      <c r="V14" s="380"/>
      <c r="W14" s="380"/>
      <c r="X14" s="380"/>
      <c r="Y14" s="380"/>
      <c r="Z14" s="380"/>
      <c r="AA14" s="429"/>
    </row>
    <row r="15" spans="1:27" ht="27.75" customHeight="1" x14ac:dyDescent="0.35">
      <c r="A15" s="379" t="s">
        <v>157</v>
      </c>
      <c r="B15" s="380" t="s">
        <v>173</v>
      </c>
      <c r="C15" s="427"/>
      <c r="D15" s="427"/>
      <c r="E15" s="427"/>
      <c r="F15" s="427"/>
      <c r="G15" s="427"/>
      <c r="H15" s="427"/>
      <c r="I15" s="427">
        <v>7850</v>
      </c>
      <c r="J15" s="427">
        <v>11626</v>
      </c>
      <c r="K15" s="427">
        <v>8000</v>
      </c>
      <c r="L15" s="427">
        <v>11205</v>
      </c>
      <c r="M15" s="427">
        <v>14000</v>
      </c>
      <c r="N15" s="427">
        <v>14796</v>
      </c>
      <c r="O15" s="437">
        <v>3000</v>
      </c>
      <c r="P15" s="427">
        <v>1675</v>
      </c>
      <c r="Q15" s="437">
        <v>1200</v>
      </c>
      <c r="R15" s="427">
        <v>1250</v>
      </c>
      <c r="S15" s="437"/>
      <c r="T15" s="427"/>
      <c r="U15" s="417">
        <v>4500</v>
      </c>
      <c r="V15" s="428">
        <v>171</v>
      </c>
      <c r="W15" s="417">
        <v>1038</v>
      </c>
      <c r="X15" s="428">
        <v>529</v>
      </c>
      <c r="Y15" s="417"/>
      <c r="Z15" s="428"/>
      <c r="AA15" s="438"/>
    </row>
    <row r="16" spans="1:27" x14ac:dyDescent="0.35">
      <c r="A16" s="379" t="s">
        <v>35</v>
      </c>
      <c r="B16" s="380" t="s">
        <v>194</v>
      </c>
      <c r="C16" s="427"/>
      <c r="D16" s="427"/>
      <c r="E16" s="427"/>
      <c r="F16" s="427"/>
      <c r="G16" s="427"/>
      <c r="H16" s="427"/>
      <c r="I16" s="427">
        <v>150</v>
      </c>
      <c r="J16" s="427">
        <v>1824</v>
      </c>
      <c r="K16" s="427"/>
      <c r="L16" s="427">
        <v>1935</v>
      </c>
      <c r="M16" s="427">
        <v>1000</v>
      </c>
      <c r="N16" s="427">
        <v>1754</v>
      </c>
      <c r="O16" s="437"/>
      <c r="P16" s="427"/>
      <c r="Q16" s="437"/>
      <c r="R16" s="427"/>
      <c r="S16" s="437"/>
      <c r="T16" s="427"/>
      <c r="U16" s="417"/>
      <c r="V16" s="428"/>
      <c r="W16" s="417"/>
      <c r="X16" s="428"/>
      <c r="Y16" s="417"/>
      <c r="Z16" s="428"/>
      <c r="AA16" s="429"/>
    </row>
    <row r="17" spans="1:26" x14ac:dyDescent="0.35">
      <c r="A17" s="379"/>
      <c r="B17" s="380"/>
      <c r="C17" s="427"/>
      <c r="D17" s="427"/>
      <c r="E17" s="427"/>
      <c r="F17" s="427"/>
      <c r="G17" s="427"/>
      <c r="H17" s="427"/>
      <c r="I17" s="427"/>
      <c r="J17" s="427"/>
      <c r="K17" s="427"/>
      <c r="L17" s="427"/>
      <c r="M17" s="427"/>
      <c r="N17" s="427"/>
      <c r="O17" s="437"/>
      <c r="P17" s="439"/>
      <c r="Q17" s="437"/>
      <c r="R17" s="439"/>
      <c r="S17" s="437"/>
      <c r="T17" s="439"/>
      <c r="U17" s="417"/>
      <c r="V17" s="440"/>
      <c r="W17" s="417"/>
      <c r="X17" s="440"/>
      <c r="Y17" s="417">
        <v>100</v>
      </c>
      <c r="Z17" s="428">
        <v>44</v>
      </c>
    </row>
    <row r="18" spans="1:26" x14ac:dyDescent="0.35">
      <c r="A18" s="379"/>
      <c r="B18" s="380"/>
      <c r="C18" s="427"/>
      <c r="D18" s="427"/>
      <c r="E18" s="427"/>
      <c r="F18" s="427"/>
      <c r="G18" s="427"/>
      <c r="H18" s="427"/>
      <c r="I18" s="427"/>
      <c r="J18" s="427"/>
      <c r="K18" s="427"/>
      <c r="L18" s="427"/>
      <c r="M18" s="427"/>
      <c r="N18" s="427"/>
      <c r="O18" s="437"/>
      <c r="P18" s="439"/>
      <c r="Q18" s="437"/>
      <c r="R18" s="439"/>
      <c r="S18" s="437"/>
      <c r="T18" s="439"/>
      <c r="U18" s="417"/>
      <c r="V18" s="440"/>
      <c r="W18" s="417"/>
      <c r="X18" s="440"/>
      <c r="Y18" s="417">
        <v>1750</v>
      </c>
      <c r="Z18" s="428">
        <v>1474.2</v>
      </c>
    </row>
    <row r="19" spans="1:26" x14ac:dyDescent="0.35">
      <c r="A19" s="379"/>
      <c r="B19" s="441"/>
      <c r="C19" s="439"/>
      <c r="D19" s="439"/>
      <c r="E19" s="439"/>
      <c r="F19" s="439"/>
      <c r="G19" s="439"/>
      <c r="H19" s="439"/>
      <c r="I19" s="439"/>
      <c r="J19" s="439"/>
      <c r="K19" s="439"/>
      <c r="L19" s="439"/>
      <c r="M19" s="439"/>
      <c r="N19" s="439"/>
      <c r="O19" s="442"/>
      <c r="P19" s="439"/>
      <c r="Q19" s="442"/>
      <c r="R19" s="439"/>
      <c r="S19" s="442"/>
      <c r="T19" s="439"/>
      <c r="U19" s="443"/>
      <c r="V19" s="440"/>
      <c r="W19" s="443"/>
      <c r="X19" s="440"/>
      <c r="Y19" s="443">
        <v>1200</v>
      </c>
      <c r="Z19" s="440">
        <v>829.5</v>
      </c>
    </row>
    <row r="20" spans="1:26" x14ac:dyDescent="0.35">
      <c r="A20" s="379"/>
      <c r="B20" s="441"/>
      <c r="C20" s="439"/>
      <c r="D20" s="439"/>
      <c r="E20" s="439"/>
      <c r="F20" s="439"/>
      <c r="G20" s="439"/>
      <c r="H20" s="439"/>
      <c r="I20" s="439"/>
      <c r="J20" s="439"/>
      <c r="K20" s="439"/>
      <c r="L20" s="439"/>
      <c r="M20" s="439"/>
      <c r="N20" s="439"/>
      <c r="O20" s="442"/>
      <c r="P20" s="439"/>
      <c r="Q20" s="442"/>
      <c r="R20" s="439"/>
      <c r="S20" s="442"/>
      <c r="T20" s="439"/>
      <c r="U20" s="443"/>
      <c r="V20" s="440"/>
      <c r="W20" s="443"/>
      <c r="X20" s="440"/>
      <c r="Y20" s="443">
        <v>96</v>
      </c>
      <c r="Z20" s="440">
        <v>63.45</v>
      </c>
    </row>
    <row r="21" spans="1:26" x14ac:dyDescent="0.35">
      <c r="A21" s="379"/>
      <c r="B21" s="380"/>
      <c r="C21" s="427"/>
      <c r="D21" s="427"/>
      <c r="E21" s="427"/>
      <c r="F21" s="427"/>
      <c r="G21" s="427"/>
      <c r="H21" s="427"/>
      <c r="I21" s="427"/>
      <c r="J21" s="427"/>
      <c r="K21" s="427"/>
      <c r="L21" s="427"/>
      <c r="M21" s="427"/>
      <c r="N21" s="427"/>
      <c r="O21" s="437"/>
      <c r="P21" s="439"/>
      <c r="Q21" s="437"/>
      <c r="R21" s="439"/>
      <c r="S21" s="437"/>
      <c r="T21" s="439"/>
      <c r="U21" s="417"/>
      <c r="V21" s="440"/>
      <c r="W21" s="417"/>
      <c r="X21" s="440"/>
      <c r="Y21" s="417">
        <v>125</v>
      </c>
      <c r="Z21" s="428">
        <v>133.02000000000001</v>
      </c>
    </row>
    <row r="22" spans="1:26" x14ac:dyDescent="0.35">
      <c r="A22" s="379"/>
      <c r="B22" s="380"/>
      <c r="C22" s="427"/>
      <c r="D22" s="427"/>
      <c r="E22" s="427"/>
      <c r="F22" s="427"/>
      <c r="G22" s="427"/>
      <c r="H22" s="427"/>
      <c r="I22" s="427"/>
      <c r="J22" s="427"/>
      <c r="K22" s="427"/>
      <c r="L22" s="427"/>
      <c r="M22" s="427"/>
      <c r="N22" s="427"/>
      <c r="O22" s="437"/>
      <c r="P22" s="427"/>
      <c r="Q22" s="437"/>
      <c r="R22" s="427"/>
      <c r="S22" s="437"/>
      <c r="T22" s="427"/>
      <c r="U22" s="417"/>
      <c r="V22" s="428"/>
      <c r="W22" s="417"/>
      <c r="X22" s="428"/>
      <c r="Y22" s="417"/>
      <c r="Z22" s="428"/>
    </row>
    <row r="23" spans="1:26" x14ac:dyDescent="0.35">
      <c r="A23" s="379"/>
      <c r="B23" s="430"/>
      <c r="C23" s="431"/>
      <c r="D23" s="431"/>
      <c r="E23" s="431"/>
      <c r="F23" s="431"/>
      <c r="G23" s="431"/>
      <c r="H23" s="431"/>
      <c r="I23" s="431"/>
      <c r="J23" s="431"/>
      <c r="K23" s="431"/>
      <c r="L23" s="431"/>
      <c r="M23" s="431"/>
      <c r="N23" s="431"/>
      <c r="O23" s="432"/>
      <c r="P23" s="432"/>
      <c r="Q23" s="432"/>
      <c r="R23" s="432"/>
      <c r="S23" s="432"/>
      <c r="T23" s="432"/>
      <c r="U23" s="430"/>
      <c r="V23" s="430"/>
      <c r="W23" s="430"/>
      <c r="X23" s="430"/>
      <c r="Y23" s="430"/>
      <c r="Z23" s="430"/>
    </row>
    <row r="24" spans="1:26" x14ac:dyDescent="0.35">
      <c r="A24" s="433" t="s">
        <v>3</v>
      </c>
      <c r="B24" s="434"/>
      <c r="C24" s="427">
        <f>SUM(C15:C23)</f>
        <v>0</v>
      </c>
      <c r="D24" s="427">
        <f t="shared" ref="D24:F24" si="2">SUM(D15:D22)</f>
        <v>0</v>
      </c>
      <c r="E24" s="427">
        <f>SUM(E15:E23)</f>
        <v>0</v>
      </c>
      <c r="F24" s="427">
        <f t="shared" si="2"/>
        <v>0</v>
      </c>
      <c r="G24" s="427">
        <f>SUM(G15:G23)</f>
        <v>0</v>
      </c>
      <c r="H24" s="427">
        <f t="shared" ref="H24:J24" si="3">SUM(H15:H22)</f>
        <v>0</v>
      </c>
      <c r="I24" s="427">
        <f>SUM(I15:I23)</f>
        <v>8000</v>
      </c>
      <c r="J24" s="427">
        <f t="shared" si="3"/>
        <v>13450</v>
      </c>
      <c r="K24" s="427">
        <f t="shared" ref="K24:L24" si="4">SUM(K15:K22)</f>
        <v>8000</v>
      </c>
      <c r="L24" s="427">
        <f t="shared" si="4"/>
        <v>13140</v>
      </c>
      <c r="M24" s="427">
        <f>SUM(M15:M22)</f>
        <v>15000</v>
      </c>
      <c r="N24" s="427">
        <f>SUM(N15:N22)</f>
        <v>16550</v>
      </c>
      <c r="O24" s="427">
        <f>SUM(O15:O22)</f>
        <v>3000</v>
      </c>
      <c r="P24" s="427">
        <f>SUM(P15:P22)</f>
        <v>1675</v>
      </c>
      <c r="Q24" s="427">
        <f t="shared" ref="Q24:Z24" si="5">SUM(Q15:Q22)</f>
        <v>1200</v>
      </c>
      <c r="R24" s="427">
        <f t="shared" si="5"/>
        <v>1250</v>
      </c>
      <c r="S24" s="427">
        <f t="shared" si="5"/>
        <v>0</v>
      </c>
      <c r="T24" s="427">
        <f t="shared" si="5"/>
        <v>0</v>
      </c>
      <c r="U24" s="428">
        <f t="shared" si="5"/>
        <v>4500</v>
      </c>
      <c r="V24" s="428">
        <f t="shared" si="5"/>
        <v>171</v>
      </c>
      <c r="W24" s="428">
        <f t="shared" si="5"/>
        <v>1038</v>
      </c>
      <c r="X24" s="428">
        <f t="shared" si="5"/>
        <v>529</v>
      </c>
      <c r="Y24" s="428">
        <f t="shared" si="5"/>
        <v>3271</v>
      </c>
      <c r="Z24" s="428">
        <f t="shared" si="5"/>
        <v>2544.1699999999996</v>
      </c>
    </row>
    <row r="25" spans="1:26" x14ac:dyDescent="0.35">
      <c r="B25" s="435"/>
      <c r="C25" s="423"/>
      <c r="D25" s="423"/>
      <c r="E25" s="423"/>
      <c r="F25" s="423"/>
      <c r="G25" s="423"/>
      <c r="H25" s="423"/>
      <c r="I25" s="423"/>
      <c r="J25" s="423"/>
      <c r="K25" s="423"/>
      <c r="L25" s="423"/>
      <c r="M25" s="423"/>
      <c r="N25" s="423"/>
      <c r="O25" s="422"/>
      <c r="P25" s="422"/>
      <c r="Q25" s="422"/>
      <c r="R25" s="422"/>
      <c r="S25" s="422"/>
      <c r="T25" s="422"/>
      <c r="U25" s="435"/>
      <c r="V25" s="435"/>
      <c r="W25" s="435"/>
      <c r="X25" s="435"/>
      <c r="Y25" s="435"/>
      <c r="Z25" s="435"/>
    </row>
    <row r="26" spans="1:26" x14ac:dyDescent="0.35">
      <c r="A26" s="436" t="s">
        <v>4</v>
      </c>
      <c r="B26" s="444"/>
      <c r="C26" s="437">
        <f>C12-C24</f>
        <v>0</v>
      </c>
      <c r="D26" s="427">
        <f t="shared" ref="D26:F26" si="6">D12-D24</f>
        <v>0</v>
      </c>
      <c r="E26" s="437">
        <f>E12-E24</f>
        <v>0</v>
      </c>
      <c r="F26" s="427">
        <f t="shared" si="6"/>
        <v>0</v>
      </c>
      <c r="G26" s="437">
        <f>G12-G24</f>
        <v>0</v>
      </c>
      <c r="H26" s="427">
        <f t="shared" ref="H26:J26" si="7">H12-H24</f>
        <v>0</v>
      </c>
      <c r="I26" s="437">
        <f>I12-I24</f>
        <v>0</v>
      </c>
      <c r="J26" s="427">
        <f t="shared" si="7"/>
        <v>0</v>
      </c>
      <c r="K26" s="427">
        <f t="shared" ref="K26:L26" si="8">K12-K24</f>
        <v>0</v>
      </c>
      <c r="L26" s="427">
        <f t="shared" si="8"/>
        <v>-600</v>
      </c>
      <c r="M26" s="427">
        <f>M12-M24</f>
        <v>0</v>
      </c>
      <c r="N26" s="427">
        <f>N12-N24</f>
        <v>-1600</v>
      </c>
      <c r="O26" s="437">
        <f t="shared" ref="O26:Z26" si="9">O12-O24</f>
        <v>0</v>
      </c>
      <c r="P26" s="437">
        <f t="shared" si="9"/>
        <v>-1675</v>
      </c>
      <c r="Q26" s="437">
        <f t="shared" si="9"/>
        <v>0</v>
      </c>
      <c r="R26" s="437">
        <f t="shared" si="9"/>
        <v>0</v>
      </c>
      <c r="S26" s="437">
        <f t="shared" si="9"/>
        <v>0</v>
      </c>
      <c r="T26" s="437">
        <f t="shared" si="9"/>
        <v>-385</v>
      </c>
      <c r="U26" s="417">
        <f t="shared" si="9"/>
        <v>-3400</v>
      </c>
      <c r="V26" s="417">
        <f t="shared" si="9"/>
        <v>890</v>
      </c>
      <c r="W26" s="417">
        <f t="shared" si="9"/>
        <v>462</v>
      </c>
      <c r="X26" s="417">
        <f t="shared" si="9"/>
        <v>306</v>
      </c>
      <c r="Y26" s="417">
        <f t="shared" si="9"/>
        <v>5879</v>
      </c>
      <c r="Z26" s="417">
        <f t="shared" si="9"/>
        <v>6779.83</v>
      </c>
    </row>
    <row r="27" spans="1:26" x14ac:dyDescent="0.35">
      <c r="L27" s="416"/>
      <c r="M27" s="416"/>
      <c r="N27" s="416"/>
      <c r="O27" s="416"/>
      <c r="P27" s="416"/>
      <c r="Q27" s="416"/>
      <c r="R27" s="416"/>
      <c r="S27" s="416"/>
      <c r="T27" s="416"/>
    </row>
    <row r="28" spans="1:26" x14ac:dyDescent="0.35">
      <c r="D28" s="423"/>
      <c r="F28" s="423"/>
      <c r="H28" s="423"/>
      <c r="J28" s="423"/>
      <c r="N28" s="416"/>
      <c r="O28" s="416"/>
      <c r="P28" s="416"/>
      <c r="Q28" s="416"/>
      <c r="R28" s="416"/>
      <c r="S28" s="416"/>
      <c r="T28" s="416"/>
    </row>
    <row r="29" spans="1:26" x14ac:dyDescent="0.35">
      <c r="D29" s="423"/>
      <c r="F29" s="423"/>
      <c r="H29" s="423"/>
      <c r="J29" s="423"/>
      <c r="N29" s="416"/>
      <c r="O29" s="416"/>
      <c r="P29" s="416"/>
      <c r="Q29" s="416"/>
      <c r="R29" s="416"/>
      <c r="S29" s="416"/>
      <c r="T29" s="416"/>
    </row>
    <row r="30" spans="1:26" x14ac:dyDescent="0.35">
      <c r="D30" s="423"/>
      <c r="F30" s="423"/>
      <c r="H30" s="423"/>
      <c r="J30" s="423"/>
    </row>
    <row r="31" spans="1:26" x14ac:dyDescent="0.35">
      <c r="D31" s="423"/>
      <c r="F31" s="423"/>
      <c r="H31" s="423"/>
      <c r="J31" s="423"/>
    </row>
  </sheetData>
  <mergeCells count="1">
    <mergeCell ref="A3:L3"/>
  </mergeCells>
  <printOptions horizontalCentered="1" verticalCentered="1"/>
  <pageMargins left="0" right="0" top="1" bottom="1.5" header="0.5" footer="0.5"/>
  <pageSetup scale="70" orientation="landscape" horizontalDpi="4294967293" verticalDpi="4294967293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59"/>
  <sheetViews>
    <sheetView zoomScaleNormal="100" workbookViewId="0">
      <pane ySplit="5" topLeftCell="A14" activePane="bottomLeft" state="frozen"/>
      <selection pane="bottomLeft" activeCell="AB10" sqref="AB10"/>
    </sheetView>
  </sheetViews>
  <sheetFormatPr defaultColWidth="9.1796875" defaultRowHeight="15.5" x14ac:dyDescent="0.35"/>
  <cols>
    <col min="1" max="1" width="56.453125" style="2" bestFit="1" customWidth="1"/>
    <col min="2" max="2" width="17.1796875" style="2" customWidth="1"/>
    <col min="3" max="3" width="17.1796875" style="169" customWidth="1"/>
    <col min="4" max="4" width="17.1796875" style="162" customWidth="1"/>
    <col min="5" max="5" width="17.1796875" style="169" customWidth="1"/>
    <col min="6" max="7" width="17.1796875" style="162" customWidth="1"/>
    <col min="8" max="8" width="17.1796875" style="169" hidden="1" customWidth="1"/>
    <col min="9" max="9" width="17.1796875" style="162" hidden="1" customWidth="1"/>
    <col min="10" max="10" width="17.1796875" style="169" hidden="1" customWidth="1"/>
    <col min="11" max="11" width="17.1796875" style="162" hidden="1" customWidth="1"/>
    <col min="12" max="14" width="17.1796875" style="137" hidden="1" customWidth="1"/>
    <col min="15" max="15" width="17.1796875" style="70" hidden="1" customWidth="1"/>
    <col min="16" max="16" width="16.26953125" style="70" hidden="1" customWidth="1"/>
    <col min="17" max="17" width="15" style="70" hidden="1" customWidth="1"/>
    <col min="18" max="18" width="16.26953125" style="70" hidden="1" customWidth="1"/>
    <col min="19" max="19" width="15" style="70" hidden="1" customWidth="1"/>
    <col min="20" max="20" width="16.26953125" style="70" hidden="1" customWidth="1"/>
    <col min="21" max="21" width="15" style="70" hidden="1" customWidth="1"/>
    <col min="22" max="22" width="16.26953125" style="2" hidden="1" customWidth="1"/>
    <col min="23" max="23" width="15" style="2" hidden="1" customWidth="1"/>
    <col min="24" max="24" width="16.26953125" style="2" hidden="1" customWidth="1"/>
    <col min="25" max="25" width="15" style="2" hidden="1" customWidth="1"/>
    <col min="26" max="26" width="16.26953125" style="2" hidden="1" customWidth="1"/>
    <col min="27" max="27" width="15" style="2" hidden="1" customWidth="1"/>
    <col min="28" max="28" width="60.81640625" style="33" bestFit="1" customWidth="1"/>
    <col min="29" max="16384" width="9.1796875" style="2"/>
  </cols>
  <sheetData>
    <row r="1" spans="1:28" x14ac:dyDescent="0.35">
      <c r="A1" s="2" t="s">
        <v>14</v>
      </c>
    </row>
    <row r="2" spans="1:28" x14ac:dyDescent="0.35">
      <c r="A2" s="3" t="str">
        <f>COMBINED!A2</f>
        <v>2022 - 2023 BUDGET</v>
      </c>
      <c r="B2" s="2" t="s">
        <v>12</v>
      </c>
    </row>
    <row r="3" spans="1:28" s="65" customFormat="1" x14ac:dyDescent="0.35">
      <c r="A3" s="449" t="str">
        <f>COMBINED!A3</f>
        <v>10/03/2022 Approved by BoD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155"/>
      <c r="O3" s="71"/>
      <c r="P3" s="71"/>
      <c r="Q3" s="71"/>
      <c r="R3" s="71"/>
      <c r="S3" s="71"/>
      <c r="T3" s="71"/>
      <c r="U3" s="71"/>
      <c r="AB3" s="367"/>
    </row>
    <row r="4" spans="1:28" ht="48" customHeight="1" x14ac:dyDescent="0.35">
      <c r="A4" s="5" t="s">
        <v>7</v>
      </c>
      <c r="B4" s="5"/>
      <c r="C4" s="164" t="str">
        <f>COMBINED!B4</f>
        <v>2022-2023 Budget</v>
      </c>
      <c r="D4" s="164" t="str">
        <f>COMBINED!C4</f>
        <v>2021-2022 Actual as of 8/31/22</v>
      </c>
      <c r="E4" s="164" t="str">
        <f>COMBINED!D4</f>
        <v>2021-2022 Budget</v>
      </c>
      <c r="F4" s="164" t="str">
        <f>COMBINED!E4</f>
        <v>2020-2021 Actual as of 8/31/21</v>
      </c>
      <c r="G4" s="164" t="str">
        <f>COMBINED!G4</f>
        <v>2019-2020 Actual as of 9/30/20</v>
      </c>
      <c r="H4" s="164" t="str">
        <f>COMBINED!H4</f>
        <v>2019-2020 Budget</v>
      </c>
      <c r="I4" s="164" t="str">
        <f>COMBINED!I4</f>
        <v>2018-2019 Actual as of 9/31/19</v>
      </c>
      <c r="J4" s="164" t="s">
        <v>222</v>
      </c>
      <c r="K4" s="164" t="str">
        <f>COMBINED!K4</f>
        <v>2017-2018 Actual as of 9/30/18</v>
      </c>
      <c r="L4" s="87" t="str">
        <f>COMBINED!L4</f>
        <v>2017-2018 Budget</v>
      </c>
      <c r="M4" s="87" t="str">
        <f>COMBINED!M4</f>
        <v>2016-2017 Actual as of 9/30/17</v>
      </c>
      <c r="N4" s="72" t="str">
        <f>COMBINED!N4</f>
        <v>2016-2017 Budget</v>
      </c>
      <c r="O4" s="72" t="str">
        <f>COMBINED!O4</f>
        <v>2015-2016 Actual as of 9/30/16</v>
      </c>
      <c r="P4" s="87" t="str">
        <f>COMBINED!P4</f>
        <v>2015-2016 Budget</v>
      </c>
      <c r="Q4" s="87" t="str">
        <f>COMBINED!Q4</f>
        <v>2014-2015 Actual as of 9/30/15</v>
      </c>
      <c r="R4" s="87" t="str">
        <f>COMBINED!R4</f>
        <v>2014-2015 Budget</v>
      </c>
      <c r="S4" s="87" t="str">
        <f>COMBINED!S4</f>
        <v>2013-2014 Actual as of 9/30/14</v>
      </c>
      <c r="T4" s="87" t="str">
        <f>COMBINED!T4</f>
        <v>2013-2014 Budget</v>
      </c>
      <c r="U4" s="87" t="str">
        <f>COMBINED!U4</f>
        <v>2012-2013 Actual as of 9/30/2013</v>
      </c>
      <c r="V4" s="11" t="str">
        <f>COMBINED!V4</f>
        <v>2012-2013 Budget</v>
      </c>
      <c r="W4" s="11" t="str">
        <f>COMBINED!W4</f>
        <v>2011-12 Actual as of 8/31/2012</v>
      </c>
      <c r="X4" s="11" t="str">
        <f>COMBINED!X4</f>
        <v>2011 BUDGET</v>
      </c>
      <c r="Y4" s="11" t="str">
        <f>COMBINED!Y4</f>
        <v>2010-11 Actual as of 09/30/2011</v>
      </c>
      <c r="Z4" s="11" t="str">
        <f>COMBINED!Z4</f>
        <v>2010 BUDGET</v>
      </c>
      <c r="AA4" s="11" t="str">
        <f>COMBINED!AA4</f>
        <v>2009      Actual as of 09/30/2010</v>
      </c>
    </row>
    <row r="5" spans="1:28" x14ac:dyDescent="0.35">
      <c r="A5" s="41"/>
      <c r="B5" s="42"/>
      <c r="C5" s="335"/>
      <c r="D5" s="327"/>
      <c r="E5" s="335"/>
      <c r="F5" s="327"/>
      <c r="G5" s="327"/>
      <c r="H5" s="335"/>
      <c r="I5" s="327"/>
      <c r="J5" s="335"/>
      <c r="K5" s="327"/>
      <c r="L5" s="156"/>
      <c r="M5" s="156"/>
      <c r="N5" s="132"/>
      <c r="O5" s="73"/>
      <c r="P5" s="76"/>
      <c r="Q5" s="76"/>
      <c r="R5" s="76"/>
      <c r="S5" s="76"/>
      <c r="T5" s="76"/>
      <c r="U5" s="76"/>
      <c r="V5" s="10"/>
      <c r="W5" s="10"/>
      <c r="X5" s="10"/>
      <c r="Y5" s="10"/>
      <c r="Z5" s="10"/>
      <c r="AA5" s="10"/>
    </row>
    <row r="6" spans="1:28" x14ac:dyDescent="0.35">
      <c r="A6" s="6" t="s">
        <v>0</v>
      </c>
      <c r="B6" s="1" t="s">
        <v>5</v>
      </c>
      <c r="C6" s="173"/>
      <c r="D6" s="172"/>
      <c r="E6" s="173"/>
      <c r="F6" s="172"/>
      <c r="G6" s="172"/>
      <c r="H6" s="173"/>
      <c r="I6" s="172"/>
      <c r="J6" s="173"/>
      <c r="K6" s="172"/>
      <c r="L6" s="95"/>
      <c r="M6" s="95"/>
      <c r="N6" s="95"/>
      <c r="O6" s="95"/>
      <c r="P6" s="119"/>
      <c r="Q6" s="119"/>
      <c r="R6" s="119"/>
      <c r="S6" s="119"/>
      <c r="T6" s="119"/>
      <c r="U6" s="119"/>
      <c r="V6" s="4"/>
      <c r="W6" s="4"/>
      <c r="X6" s="4"/>
      <c r="Y6" s="4"/>
      <c r="Z6" s="4"/>
      <c r="AA6" s="4"/>
    </row>
    <row r="7" spans="1:28" x14ac:dyDescent="0.35">
      <c r="A7" s="7" t="s">
        <v>15</v>
      </c>
      <c r="B7" s="69" t="s">
        <v>128</v>
      </c>
      <c r="C7" s="336"/>
      <c r="D7" s="328"/>
      <c r="E7" s="336"/>
      <c r="F7" s="328">
        <v>1375</v>
      </c>
      <c r="G7" s="328"/>
      <c r="H7" s="336">
        <v>100</v>
      </c>
      <c r="I7" s="328">
        <v>66</v>
      </c>
      <c r="J7" s="336">
        <v>1000</v>
      </c>
      <c r="K7" s="372">
        <v>105</v>
      </c>
      <c r="L7" s="150">
        <v>20</v>
      </c>
      <c r="M7" s="150">
        <v>40</v>
      </c>
      <c r="N7" s="96">
        <v>80</v>
      </c>
      <c r="O7" s="96">
        <v>120</v>
      </c>
      <c r="P7" s="135">
        <v>20</v>
      </c>
      <c r="Q7" s="159">
        <v>20</v>
      </c>
      <c r="R7" s="135">
        <v>60</v>
      </c>
      <c r="S7" s="159">
        <v>100</v>
      </c>
      <c r="T7" s="135">
        <v>50</v>
      </c>
      <c r="U7" s="159">
        <v>90</v>
      </c>
      <c r="V7" s="38">
        <v>50</v>
      </c>
      <c r="W7" s="44">
        <v>75</v>
      </c>
      <c r="X7" s="38">
        <v>0</v>
      </c>
      <c r="Y7" s="44">
        <v>140</v>
      </c>
      <c r="Z7" s="38">
        <v>0</v>
      </c>
      <c r="AA7" s="44">
        <v>40</v>
      </c>
      <c r="AB7" s="33" t="s">
        <v>255</v>
      </c>
    </row>
    <row r="8" spans="1:28" x14ac:dyDescent="0.35">
      <c r="A8" s="7" t="s">
        <v>17</v>
      </c>
      <c r="B8" s="4" t="s">
        <v>129</v>
      </c>
      <c r="C8" s="97"/>
      <c r="D8" s="120">
        <v>1</v>
      </c>
      <c r="E8" s="97"/>
      <c r="F8" s="120">
        <v>2</v>
      </c>
      <c r="G8" s="120">
        <v>2</v>
      </c>
      <c r="H8" s="97"/>
      <c r="I8" s="120">
        <v>7</v>
      </c>
      <c r="J8" s="97"/>
      <c r="K8" s="120">
        <v>2</v>
      </c>
      <c r="L8" s="96">
        <v>10</v>
      </c>
      <c r="M8" s="96">
        <v>3.28</v>
      </c>
      <c r="N8" s="96">
        <v>10</v>
      </c>
      <c r="O8" s="96">
        <v>10</v>
      </c>
      <c r="P8" s="96">
        <v>0</v>
      </c>
      <c r="Q8" s="96">
        <v>56</v>
      </c>
      <c r="R8" s="96"/>
      <c r="S8" s="96">
        <v>88</v>
      </c>
      <c r="T8" s="96"/>
      <c r="U8" s="96">
        <v>84</v>
      </c>
      <c r="V8" s="37">
        <v>500</v>
      </c>
      <c r="W8" s="37">
        <v>487</v>
      </c>
      <c r="X8" s="37">
        <v>0</v>
      </c>
      <c r="Y8" s="37">
        <v>0</v>
      </c>
      <c r="Z8" s="37">
        <v>0</v>
      </c>
      <c r="AA8" s="37">
        <v>0</v>
      </c>
    </row>
    <row r="9" spans="1:28" x14ac:dyDescent="0.35">
      <c r="A9" s="7" t="s">
        <v>189</v>
      </c>
      <c r="B9" s="4" t="s">
        <v>276</v>
      </c>
      <c r="C9" s="97"/>
      <c r="D9" s="120">
        <v>-49022</v>
      </c>
      <c r="E9" s="97"/>
      <c r="F9" s="120"/>
      <c r="G9" s="120"/>
      <c r="H9" s="97"/>
      <c r="I9" s="120">
        <v>1</v>
      </c>
      <c r="J9" s="97"/>
      <c r="K9" s="120">
        <v>2</v>
      </c>
      <c r="L9" s="96">
        <v>10</v>
      </c>
      <c r="M9" s="96">
        <v>14.47</v>
      </c>
      <c r="N9" s="96">
        <v>10</v>
      </c>
      <c r="O9" s="96">
        <v>13</v>
      </c>
      <c r="P9" s="96"/>
      <c r="Q9" s="96"/>
      <c r="R9" s="96"/>
      <c r="S9" s="96"/>
      <c r="T9" s="96"/>
      <c r="U9" s="96"/>
      <c r="V9" s="37"/>
      <c r="W9" s="37"/>
      <c r="X9" s="37"/>
      <c r="Y9" s="37"/>
      <c r="Z9" s="37"/>
      <c r="AA9" s="37"/>
    </row>
    <row r="10" spans="1:28" x14ac:dyDescent="0.35">
      <c r="A10" s="7" t="s">
        <v>190</v>
      </c>
      <c r="B10" s="4" t="s">
        <v>191</v>
      </c>
      <c r="C10" s="97">
        <v>2000</v>
      </c>
      <c r="D10" s="120">
        <v>1729</v>
      </c>
      <c r="E10" s="97">
        <v>500</v>
      </c>
      <c r="F10" s="120">
        <v>518</v>
      </c>
      <c r="G10" s="120">
        <v>112</v>
      </c>
      <c r="H10" s="97"/>
      <c r="I10" s="120">
        <v>20</v>
      </c>
      <c r="J10" s="97"/>
      <c r="K10" s="120">
        <v>22</v>
      </c>
      <c r="L10" s="96">
        <v>100</v>
      </c>
      <c r="M10" s="96">
        <v>510.59</v>
      </c>
      <c r="N10" s="96" t="s">
        <v>195</v>
      </c>
      <c r="O10" s="96">
        <v>120.7</v>
      </c>
      <c r="P10" s="96"/>
      <c r="Q10" s="96"/>
      <c r="R10" s="96"/>
      <c r="S10" s="96"/>
      <c r="T10" s="96"/>
      <c r="U10" s="96"/>
      <c r="V10" s="37"/>
      <c r="W10" s="37"/>
      <c r="X10" s="37"/>
      <c r="Y10" s="37"/>
      <c r="Z10" s="37"/>
      <c r="AA10" s="37"/>
      <c r="AB10" s="33" t="s">
        <v>283</v>
      </c>
    </row>
    <row r="11" spans="1:28" x14ac:dyDescent="0.35">
      <c r="A11" s="7" t="s">
        <v>230</v>
      </c>
      <c r="B11" s="4" t="s">
        <v>231</v>
      </c>
      <c r="C11" s="97">
        <v>2700</v>
      </c>
      <c r="D11" s="120">
        <v>2657</v>
      </c>
      <c r="E11" s="97">
        <v>2600</v>
      </c>
      <c r="F11" s="120">
        <v>2464</v>
      </c>
      <c r="G11" s="120">
        <v>1594</v>
      </c>
      <c r="H11" s="97">
        <v>1000</v>
      </c>
      <c r="I11" s="120">
        <v>285</v>
      </c>
      <c r="J11" s="97"/>
      <c r="K11" s="120"/>
      <c r="L11" s="96"/>
      <c r="M11" s="96"/>
      <c r="N11" s="96"/>
      <c r="O11" s="96"/>
      <c r="P11" s="96"/>
      <c r="Q11" s="96"/>
      <c r="R11" s="96"/>
      <c r="S11" s="96"/>
      <c r="T11" s="96"/>
      <c r="U11" s="96"/>
      <c r="V11" s="37"/>
      <c r="W11" s="37"/>
      <c r="X11" s="37"/>
      <c r="Y11" s="37"/>
      <c r="Z11" s="37"/>
      <c r="AA11" s="37"/>
    </row>
    <row r="12" spans="1:28" ht="16.5" customHeight="1" x14ac:dyDescent="0.35">
      <c r="A12" s="7" t="s">
        <v>140</v>
      </c>
      <c r="B12" s="4" t="s">
        <v>142</v>
      </c>
      <c r="C12" s="97">
        <v>20000</v>
      </c>
      <c r="D12" s="120">
        <v>28405</v>
      </c>
      <c r="E12" s="97">
        <v>15000</v>
      </c>
      <c r="F12" s="120">
        <v>14727</v>
      </c>
      <c r="G12" s="120">
        <v>13147</v>
      </c>
      <c r="H12" s="97">
        <v>10000</v>
      </c>
      <c r="I12" s="120">
        <v>25570</v>
      </c>
      <c r="J12" s="97">
        <v>7000</v>
      </c>
      <c r="K12" s="120">
        <v>7911</v>
      </c>
      <c r="L12" s="96">
        <v>20000</v>
      </c>
      <c r="M12" s="96">
        <v>13749.84</v>
      </c>
      <c r="N12" s="96">
        <v>30000</v>
      </c>
      <c r="O12" s="96">
        <v>31106</v>
      </c>
      <c r="P12" s="96">
        <v>-10000</v>
      </c>
      <c r="Q12" s="96">
        <v>-10318</v>
      </c>
      <c r="R12" s="96"/>
      <c r="S12" s="96">
        <v>-5708</v>
      </c>
      <c r="T12" s="96">
        <v>-2500</v>
      </c>
      <c r="U12" s="96">
        <v>-6227</v>
      </c>
      <c r="V12" s="37"/>
      <c r="W12" s="37"/>
      <c r="X12" s="37"/>
      <c r="Y12" s="37"/>
      <c r="Z12" s="37"/>
      <c r="AA12" s="37"/>
    </row>
    <row r="13" spans="1:28" ht="16.5" customHeight="1" x14ac:dyDescent="0.35">
      <c r="A13" s="7" t="s">
        <v>141</v>
      </c>
      <c r="B13" s="4" t="s">
        <v>149</v>
      </c>
      <c r="C13" s="97"/>
      <c r="D13" s="120"/>
      <c r="E13" s="97">
        <v>18000</v>
      </c>
      <c r="F13" s="120">
        <v>38827</v>
      </c>
      <c r="G13" s="120">
        <v>6750</v>
      </c>
      <c r="H13" s="97"/>
      <c r="I13" s="120">
        <v>-14961</v>
      </c>
      <c r="J13" s="97">
        <v>15000</v>
      </c>
      <c r="K13" s="120">
        <v>16688</v>
      </c>
      <c r="L13" s="96">
        <v>15000</v>
      </c>
      <c r="M13" s="96">
        <v>17660.990000000002</v>
      </c>
      <c r="N13" s="96">
        <v>-15000</v>
      </c>
      <c r="O13" s="96">
        <v>-13028</v>
      </c>
      <c r="P13" s="96">
        <v>-4500</v>
      </c>
      <c r="Q13" s="96">
        <v>10207</v>
      </c>
      <c r="R13" s="96"/>
      <c r="S13" s="96">
        <v>-17638</v>
      </c>
      <c r="T13" s="96"/>
      <c r="U13" s="96">
        <v>-11162</v>
      </c>
      <c r="V13" s="37"/>
      <c r="W13" s="37">
        <v>-651</v>
      </c>
      <c r="X13" s="37"/>
      <c r="Y13" s="37"/>
      <c r="Z13" s="37"/>
      <c r="AA13" s="37"/>
    </row>
    <row r="14" spans="1:28" x14ac:dyDescent="0.35">
      <c r="A14" s="7"/>
      <c r="B14" s="4"/>
      <c r="C14" s="97"/>
      <c r="D14" s="120"/>
      <c r="E14" s="97"/>
      <c r="F14" s="120"/>
      <c r="G14" s="120"/>
      <c r="H14" s="97"/>
      <c r="I14" s="120"/>
      <c r="J14" s="97"/>
      <c r="K14" s="120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37"/>
      <c r="W14" s="37"/>
      <c r="X14" s="37"/>
      <c r="Y14" s="37"/>
      <c r="Z14" s="37"/>
      <c r="AA14" s="37"/>
    </row>
    <row r="15" spans="1:28" x14ac:dyDescent="0.35">
      <c r="A15" s="7"/>
      <c r="B15" s="4"/>
      <c r="C15" s="97"/>
      <c r="D15" s="120"/>
      <c r="E15" s="97"/>
      <c r="F15" s="120"/>
      <c r="G15" s="120"/>
      <c r="H15" s="97"/>
      <c r="I15" s="120"/>
      <c r="J15" s="97"/>
      <c r="K15" s="120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37"/>
      <c r="W15" s="37"/>
      <c r="X15" s="37"/>
      <c r="Y15" s="37"/>
      <c r="Z15" s="37"/>
      <c r="AA15" s="37"/>
    </row>
    <row r="16" spans="1:28" x14ac:dyDescent="0.35">
      <c r="A16" s="20"/>
      <c r="B16" s="4"/>
      <c r="C16" s="97"/>
      <c r="D16" s="31"/>
      <c r="E16" s="97"/>
      <c r="F16" s="31"/>
      <c r="G16" s="31"/>
      <c r="H16" s="97"/>
      <c r="I16" s="31"/>
      <c r="J16" s="97"/>
      <c r="K16" s="31"/>
      <c r="L16" s="96"/>
      <c r="M16" s="119"/>
      <c r="N16" s="96"/>
      <c r="O16" s="96"/>
      <c r="P16" s="119"/>
      <c r="Q16" s="119"/>
      <c r="R16" s="119"/>
      <c r="S16" s="119"/>
      <c r="T16" s="119"/>
      <c r="U16" s="119"/>
      <c r="V16" s="4"/>
      <c r="W16" s="4"/>
      <c r="X16" s="4"/>
      <c r="Y16" s="4"/>
      <c r="Z16" s="4"/>
      <c r="AA16" s="4"/>
    </row>
    <row r="17" spans="1:28" x14ac:dyDescent="0.35">
      <c r="A17" s="14" t="s">
        <v>1</v>
      </c>
      <c r="B17" s="15"/>
      <c r="C17" s="97">
        <f t="shared" ref="C17:D17" si="0">SUM(C7:C16)</f>
        <v>24700</v>
      </c>
      <c r="D17" s="329">
        <f t="shared" si="0"/>
        <v>-16230</v>
      </c>
      <c r="E17" s="97">
        <f t="shared" ref="E17:F17" si="1">SUM(E7:E16)</f>
        <v>36100</v>
      </c>
      <c r="F17" s="329">
        <f t="shared" si="1"/>
        <v>57913</v>
      </c>
      <c r="G17" s="329">
        <f t="shared" ref="G17" si="2">SUM(G7:G16)</f>
        <v>21605</v>
      </c>
      <c r="H17" s="97">
        <f t="shared" ref="H17:N17" si="3">SUM(H7:H16)</f>
        <v>11100</v>
      </c>
      <c r="I17" s="329">
        <f t="shared" si="3"/>
        <v>10988</v>
      </c>
      <c r="J17" s="97">
        <f t="shared" si="3"/>
        <v>23000</v>
      </c>
      <c r="K17" s="329">
        <f t="shared" si="3"/>
        <v>24730</v>
      </c>
      <c r="L17" s="161">
        <f t="shared" si="3"/>
        <v>35140</v>
      </c>
      <c r="M17" s="161">
        <f t="shared" si="3"/>
        <v>31979.170000000002</v>
      </c>
      <c r="N17" s="161">
        <f t="shared" si="3"/>
        <v>15100</v>
      </c>
      <c r="O17" s="153">
        <f t="shared" ref="O17:AA17" si="4">SUM(O7:O16)</f>
        <v>18341.7</v>
      </c>
      <c r="P17" s="136">
        <f t="shared" si="4"/>
        <v>-14480</v>
      </c>
      <c r="Q17" s="136">
        <f t="shared" si="4"/>
        <v>-35</v>
      </c>
      <c r="R17" s="136">
        <f t="shared" si="4"/>
        <v>60</v>
      </c>
      <c r="S17" s="136">
        <f t="shared" si="4"/>
        <v>-23158</v>
      </c>
      <c r="T17" s="136">
        <f t="shared" si="4"/>
        <v>-2450</v>
      </c>
      <c r="U17" s="136">
        <f t="shared" si="4"/>
        <v>-17215</v>
      </c>
      <c r="V17" s="12">
        <f t="shared" si="4"/>
        <v>550</v>
      </c>
      <c r="W17" s="12">
        <f t="shared" si="4"/>
        <v>-89</v>
      </c>
      <c r="X17" s="12">
        <f t="shared" si="4"/>
        <v>0</v>
      </c>
      <c r="Y17" s="12">
        <f t="shared" si="4"/>
        <v>140</v>
      </c>
      <c r="Z17" s="12">
        <f t="shared" si="4"/>
        <v>0</v>
      </c>
      <c r="AA17" s="12">
        <f t="shared" si="4"/>
        <v>40</v>
      </c>
    </row>
    <row r="18" spans="1:28" x14ac:dyDescent="0.35">
      <c r="A18" s="18"/>
      <c r="B18" s="10"/>
      <c r="C18" s="168"/>
      <c r="D18" s="167"/>
      <c r="E18" s="168"/>
      <c r="F18" s="167"/>
      <c r="G18" s="167"/>
      <c r="H18" s="168"/>
      <c r="I18" s="167"/>
      <c r="J18" s="168"/>
      <c r="K18" s="167"/>
      <c r="L18" s="98"/>
      <c r="M18" s="98"/>
      <c r="N18" s="98"/>
      <c r="O18" s="98"/>
      <c r="P18" s="98"/>
      <c r="Q18" s="98"/>
      <c r="R18" s="98"/>
      <c r="S18" s="98"/>
      <c r="T18" s="98"/>
      <c r="U18" s="98"/>
      <c r="V18" s="10"/>
      <c r="W18" s="10"/>
      <c r="X18" s="10"/>
      <c r="Y18" s="10"/>
      <c r="Z18" s="10"/>
      <c r="AA18" s="10"/>
    </row>
    <row r="19" spans="1:28" x14ac:dyDescent="0.35">
      <c r="A19" s="43"/>
      <c r="B19" s="45"/>
      <c r="C19" s="168"/>
      <c r="D19" s="167"/>
      <c r="E19" s="168"/>
      <c r="F19" s="167"/>
      <c r="G19" s="167"/>
      <c r="H19" s="168"/>
      <c r="I19" s="167"/>
      <c r="J19" s="168"/>
      <c r="K19" s="167"/>
      <c r="L19" s="157"/>
      <c r="M19" s="157"/>
      <c r="N19" s="98"/>
      <c r="O19" s="98"/>
      <c r="P19" s="98"/>
      <c r="Q19" s="98"/>
      <c r="R19" s="98"/>
      <c r="S19" s="98"/>
      <c r="T19" s="98"/>
      <c r="U19" s="98"/>
      <c r="V19" s="10"/>
      <c r="W19" s="10"/>
      <c r="X19" s="10"/>
      <c r="Y19" s="10"/>
      <c r="Z19" s="10"/>
      <c r="AA19" s="10"/>
    </row>
    <row r="20" spans="1:28" x14ac:dyDescent="0.35">
      <c r="A20" s="16" t="s">
        <v>2</v>
      </c>
      <c r="B20" s="17"/>
      <c r="C20" s="99"/>
      <c r="D20" s="99"/>
      <c r="E20" s="99"/>
      <c r="F20" s="99"/>
      <c r="G20" s="99"/>
      <c r="H20" s="99"/>
      <c r="I20" s="99"/>
      <c r="J20" s="99"/>
      <c r="K20" s="99"/>
      <c r="L20" s="324"/>
      <c r="M20" s="96"/>
      <c r="N20" s="96"/>
      <c r="O20" s="96"/>
      <c r="P20" s="119"/>
      <c r="Q20" s="119"/>
      <c r="R20" s="119"/>
      <c r="S20" s="119"/>
      <c r="T20" s="119"/>
      <c r="U20" s="119"/>
      <c r="V20" s="4"/>
      <c r="W20" s="4"/>
      <c r="X20" s="4"/>
      <c r="Y20" s="4"/>
      <c r="Z20" s="4"/>
      <c r="AA20" s="4"/>
    </row>
    <row r="21" spans="1:28" x14ac:dyDescent="0.35">
      <c r="A21" s="7" t="s">
        <v>18</v>
      </c>
      <c r="B21" s="4" t="s">
        <v>130</v>
      </c>
      <c r="C21" s="97"/>
      <c r="D21" s="97">
        <v>89</v>
      </c>
      <c r="E21" s="97"/>
      <c r="F21" s="97"/>
      <c r="G21" s="97"/>
      <c r="H21" s="97">
        <v>80</v>
      </c>
      <c r="I21" s="97">
        <v>106</v>
      </c>
      <c r="J21" s="97">
        <v>350</v>
      </c>
      <c r="K21" s="97">
        <v>342.32</v>
      </c>
      <c r="L21" s="325">
        <v>100</v>
      </c>
      <c r="M21" s="96">
        <v>43.46</v>
      </c>
      <c r="N21" s="96">
        <v>500</v>
      </c>
      <c r="O21" s="96">
        <v>531</v>
      </c>
      <c r="P21" s="96">
        <v>50</v>
      </c>
      <c r="Q21" s="96">
        <v>25</v>
      </c>
      <c r="R21" s="96">
        <v>50</v>
      </c>
      <c r="S21" s="96">
        <v>1</v>
      </c>
      <c r="T21" s="96">
        <v>50</v>
      </c>
      <c r="U21" s="96">
        <v>3</v>
      </c>
      <c r="V21" s="37">
        <v>250</v>
      </c>
      <c r="W21" s="37">
        <v>250</v>
      </c>
      <c r="X21" s="37">
        <v>2000</v>
      </c>
      <c r="Y21" s="37">
        <v>2981</v>
      </c>
      <c r="Z21" s="37">
        <v>700</v>
      </c>
      <c r="AA21" s="37">
        <v>754.48</v>
      </c>
      <c r="AB21" s="33" t="s">
        <v>256</v>
      </c>
    </row>
    <row r="22" spans="1:28" s="51" customFormat="1" hidden="1" x14ac:dyDescent="0.35">
      <c r="A22" s="47" t="s">
        <v>19</v>
      </c>
      <c r="B22" s="52" t="s">
        <v>232</v>
      </c>
      <c r="C22" s="101"/>
      <c r="D22" s="101"/>
      <c r="E22" s="101"/>
      <c r="F22" s="101"/>
      <c r="G22" s="101"/>
      <c r="H22" s="101"/>
      <c r="I22" s="101"/>
      <c r="J22" s="101">
        <v>0</v>
      </c>
      <c r="K22" s="101">
        <v>630</v>
      </c>
      <c r="L22" s="345">
        <v>840</v>
      </c>
      <c r="M22" s="100">
        <v>840</v>
      </c>
      <c r="N22" s="100">
        <v>840</v>
      </c>
      <c r="O22" s="100">
        <v>841</v>
      </c>
      <c r="P22" s="100">
        <v>860</v>
      </c>
      <c r="Q22" s="100">
        <v>846</v>
      </c>
      <c r="R22" s="100">
        <v>860</v>
      </c>
      <c r="S22" s="100">
        <v>848</v>
      </c>
      <c r="T22" s="100">
        <v>870</v>
      </c>
      <c r="U22" s="100">
        <v>876</v>
      </c>
      <c r="V22" s="54">
        <v>840</v>
      </c>
      <c r="W22" s="54">
        <v>974</v>
      </c>
      <c r="X22" s="54">
        <v>1100</v>
      </c>
      <c r="Y22" s="54">
        <v>890</v>
      </c>
      <c r="Z22" s="54">
        <v>1340</v>
      </c>
      <c r="AA22" s="54">
        <v>698.03</v>
      </c>
      <c r="AB22" s="368"/>
    </row>
    <row r="23" spans="1:28" x14ac:dyDescent="0.35">
      <c r="A23" s="7" t="s">
        <v>20</v>
      </c>
      <c r="B23" s="4" t="s">
        <v>131</v>
      </c>
      <c r="C23" s="97">
        <v>150</v>
      </c>
      <c r="D23" s="97">
        <v>153</v>
      </c>
      <c r="E23" s="97">
        <v>150</v>
      </c>
      <c r="F23" s="97">
        <v>130</v>
      </c>
      <c r="G23" s="97">
        <v>209</v>
      </c>
      <c r="H23" s="97">
        <v>300</v>
      </c>
      <c r="I23" s="97">
        <v>289</v>
      </c>
      <c r="J23" s="97">
        <v>800</v>
      </c>
      <c r="K23" s="97">
        <v>729</v>
      </c>
      <c r="L23" s="134">
        <v>400</v>
      </c>
      <c r="M23" s="96">
        <v>431.89</v>
      </c>
      <c r="N23" s="134">
        <v>600</v>
      </c>
      <c r="O23" s="96">
        <v>677</v>
      </c>
      <c r="P23" s="96">
        <v>400</v>
      </c>
      <c r="Q23" s="96">
        <v>443</v>
      </c>
      <c r="R23" s="96">
        <v>600</v>
      </c>
      <c r="S23" s="96">
        <v>707</v>
      </c>
      <c r="T23" s="96">
        <v>520</v>
      </c>
      <c r="U23" s="119">
        <v>493</v>
      </c>
      <c r="V23" s="37">
        <v>520</v>
      </c>
      <c r="W23" s="31">
        <v>484</v>
      </c>
      <c r="X23" s="37">
        <v>300</v>
      </c>
      <c r="Y23" s="37">
        <v>222</v>
      </c>
      <c r="Z23" s="37">
        <v>300</v>
      </c>
      <c r="AA23" s="31">
        <v>208.54</v>
      </c>
    </row>
    <row r="24" spans="1:28" x14ac:dyDescent="0.35">
      <c r="A24" s="7" t="s">
        <v>21</v>
      </c>
      <c r="B24" s="4" t="s">
        <v>132</v>
      </c>
      <c r="C24" s="97">
        <v>86440</v>
      </c>
      <c r="D24" s="97">
        <v>79237</v>
      </c>
      <c r="E24" s="97">
        <v>84444</v>
      </c>
      <c r="F24" s="97">
        <v>75570</v>
      </c>
      <c r="G24" s="97">
        <v>82440</v>
      </c>
      <c r="H24" s="97">
        <v>82440</v>
      </c>
      <c r="I24" s="97">
        <v>82440</v>
      </c>
      <c r="J24" s="97">
        <v>82440</v>
      </c>
      <c r="K24" s="97">
        <v>85853</v>
      </c>
      <c r="L24" s="96">
        <v>85855</v>
      </c>
      <c r="M24" s="96">
        <v>83394.3</v>
      </c>
      <c r="N24" s="96">
        <v>83395</v>
      </c>
      <c r="O24" s="96">
        <v>76145</v>
      </c>
      <c r="P24" s="96">
        <v>64404</v>
      </c>
      <c r="Q24" s="96">
        <v>64404</v>
      </c>
      <c r="R24" s="96">
        <v>64404</v>
      </c>
      <c r="S24" s="96">
        <v>61070</v>
      </c>
      <c r="T24" s="96">
        <v>44400</v>
      </c>
      <c r="U24" s="119">
        <v>44200</v>
      </c>
      <c r="V24" s="37">
        <v>43200</v>
      </c>
      <c r="W24" s="31">
        <v>32400</v>
      </c>
      <c r="X24" s="37">
        <v>0</v>
      </c>
      <c r="Y24" s="37">
        <v>0</v>
      </c>
      <c r="Z24" s="37">
        <v>0</v>
      </c>
      <c r="AA24" s="31">
        <v>0</v>
      </c>
      <c r="AB24" s="33" t="s">
        <v>263</v>
      </c>
    </row>
    <row r="25" spans="1:28" s="51" customFormat="1" hidden="1" x14ac:dyDescent="0.35">
      <c r="A25" s="47" t="s">
        <v>213</v>
      </c>
      <c r="B25" s="52" t="s">
        <v>232</v>
      </c>
      <c r="C25" s="446" t="s">
        <v>195</v>
      </c>
      <c r="D25" s="101"/>
      <c r="E25" s="101"/>
      <c r="F25" s="101"/>
      <c r="G25" s="101"/>
      <c r="H25" s="101"/>
      <c r="I25" s="101"/>
      <c r="J25" s="101"/>
      <c r="K25" s="101">
        <v>140</v>
      </c>
      <c r="L25" s="100"/>
      <c r="M25" s="100"/>
      <c r="N25" s="100"/>
      <c r="O25" s="100">
        <v>687</v>
      </c>
      <c r="P25" s="100"/>
      <c r="Q25" s="124"/>
      <c r="R25" s="100"/>
      <c r="S25" s="124"/>
      <c r="T25" s="100"/>
      <c r="U25" s="124"/>
      <c r="V25" s="54"/>
      <c r="W25" s="57"/>
      <c r="X25" s="54"/>
      <c r="Y25" s="54"/>
      <c r="Z25" s="54"/>
      <c r="AA25" s="57"/>
      <c r="AB25" s="368"/>
    </row>
    <row r="26" spans="1:28" s="51" customFormat="1" hidden="1" x14ac:dyDescent="0.35">
      <c r="A26" s="47" t="s">
        <v>214</v>
      </c>
      <c r="B26" s="52" t="s">
        <v>232</v>
      </c>
      <c r="C26" s="101" t="s">
        <v>195</v>
      </c>
      <c r="D26" s="101"/>
      <c r="E26" s="101"/>
      <c r="F26" s="101"/>
      <c r="G26" s="101"/>
      <c r="H26" s="101"/>
      <c r="I26" s="101"/>
      <c r="J26" s="101">
        <v>0</v>
      </c>
      <c r="K26" s="101">
        <v>173</v>
      </c>
      <c r="L26" s="100">
        <v>346</v>
      </c>
      <c r="M26" s="100">
        <v>346</v>
      </c>
      <c r="N26" s="100"/>
      <c r="O26" s="100"/>
      <c r="P26" s="100"/>
      <c r="Q26" s="124"/>
      <c r="R26" s="100"/>
      <c r="S26" s="124"/>
      <c r="T26" s="100"/>
      <c r="U26" s="124"/>
      <c r="V26" s="54"/>
      <c r="W26" s="57"/>
      <c r="X26" s="54"/>
      <c r="Y26" s="54"/>
      <c r="Z26" s="54"/>
      <c r="AA26" s="57"/>
      <c r="AB26" s="368"/>
    </row>
    <row r="27" spans="1:28" x14ac:dyDescent="0.35">
      <c r="A27" s="7" t="s">
        <v>22</v>
      </c>
      <c r="B27" s="4" t="s">
        <v>133</v>
      </c>
      <c r="C27" s="97"/>
      <c r="D27" s="97"/>
      <c r="E27" s="97">
        <v>100</v>
      </c>
      <c r="F27" s="97"/>
      <c r="G27" s="97">
        <v>68</v>
      </c>
      <c r="H27" s="97">
        <v>800</v>
      </c>
      <c r="I27" s="97">
        <v>765</v>
      </c>
      <c r="J27" s="97">
        <v>1000</v>
      </c>
      <c r="K27" s="97"/>
      <c r="L27" s="96"/>
      <c r="M27" s="96"/>
      <c r="N27" s="96">
        <v>700</v>
      </c>
      <c r="O27" s="96">
        <v>591</v>
      </c>
      <c r="P27" s="96">
        <v>800</v>
      </c>
      <c r="Q27" s="96">
        <v>1014</v>
      </c>
      <c r="R27" s="96">
        <v>1200</v>
      </c>
      <c r="S27" s="96">
        <v>1147</v>
      </c>
      <c r="T27" s="96">
        <v>1500</v>
      </c>
      <c r="U27" s="96">
        <v>2140</v>
      </c>
      <c r="V27" s="37">
        <v>1500</v>
      </c>
      <c r="W27" s="37">
        <v>1612</v>
      </c>
      <c r="X27" s="37">
        <v>100</v>
      </c>
      <c r="Y27" s="37">
        <v>0</v>
      </c>
      <c r="Z27" s="37">
        <v>250</v>
      </c>
      <c r="AA27" s="37">
        <v>0</v>
      </c>
    </row>
    <row r="28" spans="1:28" s="51" customFormat="1" hidden="1" x14ac:dyDescent="0.35">
      <c r="A28" s="47" t="s">
        <v>25</v>
      </c>
      <c r="B28" s="52" t="s">
        <v>232</v>
      </c>
      <c r="C28" s="101"/>
      <c r="D28" s="101"/>
      <c r="E28" s="101"/>
      <c r="F28" s="101"/>
      <c r="G28" s="101"/>
      <c r="H28" s="101"/>
      <c r="I28" s="101"/>
      <c r="J28" s="101"/>
      <c r="K28" s="101"/>
      <c r="L28" s="100"/>
      <c r="M28" s="100"/>
      <c r="N28" s="100"/>
      <c r="O28" s="100"/>
      <c r="P28" s="100"/>
      <c r="Q28" s="100"/>
      <c r="R28" s="100"/>
      <c r="S28" s="100"/>
      <c r="T28" s="100"/>
      <c r="U28" s="100"/>
      <c r="V28" s="54"/>
      <c r="W28" s="54"/>
      <c r="X28" s="54"/>
      <c r="Y28" s="54"/>
      <c r="Z28" s="54"/>
      <c r="AA28" s="54"/>
      <c r="AB28" s="368"/>
    </row>
    <row r="29" spans="1:28" x14ac:dyDescent="0.35">
      <c r="A29" s="7" t="s">
        <v>26</v>
      </c>
      <c r="B29" s="4" t="s">
        <v>8</v>
      </c>
      <c r="C29" s="97">
        <v>5100</v>
      </c>
      <c r="D29" s="97">
        <v>4719</v>
      </c>
      <c r="E29" s="97">
        <v>5100</v>
      </c>
      <c r="F29" s="97">
        <v>4684</v>
      </c>
      <c r="G29" s="97">
        <v>5292</v>
      </c>
      <c r="H29" s="97">
        <v>6500</v>
      </c>
      <c r="I29" s="97">
        <v>11567</v>
      </c>
      <c r="J29" s="97">
        <v>6500</v>
      </c>
      <c r="K29" s="97">
        <v>212.5</v>
      </c>
      <c r="L29" s="96">
        <v>100</v>
      </c>
      <c r="M29" s="96">
        <v>35.880000000000003</v>
      </c>
      <c r="N29" s="96">
        <v>2500</v>
      </c>
      <c r="O29" s="96">
        <v>2370</v>
      </c>
      <c r="P29" s="96"/>
      <c r="Q29" s="119"/>
      <c r="R29" s="96">
        <v>30</v>
      </c>
      <c r="S29" s="119"/>
      <c r="T29" s="96">
        <v>30</v>
      </c>
      <c r="U29" s="119"/>
      <c r="V29" s="37">
        <v>30</v>
      </c>
      <c r="W29" s="31">
        <v>30</v>
      </c>
      <c r="X29" s="37">
        <v>800</v>
      </c>
      <c r="Y29" s="37">
        <v>745</v>
      </c>
      <c r="Z29" s="37">
        <v>1072</v>
      </c>
      <c r="AA29" s="31">
        <v>648.1</v>
      </c>
    </row>
    <row r="30" spans="1:28" x14ac:dyDescent="0.35">
      <c r="A30" s="7" t="s">
        <v>27</v>
      </c>
      <c r="B30" s="4" t="s">
        <v>134</v>
      </c>
      <c r="C30" s="97">
        <v>1200</v>
      </c>
      <c r="D30" s="97">
        <v>1150</v>
      </c>
      <c r="E30" s="97">
        <v>1151</v>
      </c>
      <c r="F30" s="97">
        <v>1151</v>
      </c>
      <c r="G30" s="97">
        <v>1150</v>
      </c>
      <c r="H30" s="97">
        <v>1500</v>
      </c>
      <c r="I30" s="97">
        <v>1218</v>
      </c>
      <c r="J30" s="97">
        <v>2000</v>
      </c>
      <c r="K30" s="97">
        <v>1823</v>
      </c>
      <c r="L30" s="96">
        <v>2000</v>
      </c>
      <c r="M30" s="96">
        <v>1922</v>
      </c>
      <c r="N30" s="96">
        <v>400</v>
      </c>
      <c r="O30" s="96">
        <v>400</v>
      </c>
      <c r="P30" s="96">
        <v>1550</v>
      </c>
      <c r="Q30" s="96">
        <v>1522</v>
      </c>
      <c r="R30" s="96">
        <v>1500</v>
      </c>
      <c r="S30" s="96">
        <v>2889</v>
      </c>
      <c r="T30" s="96">
        <v>1386</v>
      </c>
      <c r="U30" s="96">
        <v>1301</v>
      </c>
      <c r="V30" s="37">
        <v>1250</v>
      </c>
      <c r="W30" s="37">
        <v>1275</v>
      </c>
      <c r="X30" s="37">
        <v>2200</v>
      </c>
      <c r="Y30" s="37">
        <v>2063</v>
      </c>
      <c r="Z30" s="37">
        <v>2200</v>
      </c>
      <c r="AA30" s="37">
        <v>2060.34</v>
      </c>
    </row>
    <row r="31" spans="1:28" x14ac:dyDescent="0.35">
      <c r="A31" s="7" t="s">
        <v>28</v>
      </c>
      <c r="B31" s="4" t="s">
        <v>135</v>
      </c>
      <c r="C31" s="97"/>
      <c r="D31" s="97"/>
      <c r="E31" s="97">
        <v>125</v>
      </c>
      <c r="F31" s="97">
        <v>125</v>
      </c>
      <c r="G31" s="97">
        <v>100</v>
      </c>
      <c r="H31" s="97">
        <v>100</v>
      </c>
      <c r="I31" s="97">
        <v>100</v>
      </c>
      <c r="J31" s="97">
        <v>125</v>
      </c>
      <c r="K31" s="97">
        <v>1200</v>
      </c>
      <c r="L31" s="96">
        <v>125</v>
      </c>
      <c r="M31" s="96">
        <v>100</v>
      </c>
      <c r="N31" s="96">
        <v>125</v>
      </c>
      <c r="O31" s="96">
        <v>125</v>
      </c>
      <c r="P31" s="96">
        <v>150</v>
      </c>
      <c r="Q31" s="96">
        <v>100</v>
      </c>
      <c r="R31" s="96">
        <v>400</v>
      </c>
      <c r="S31" s="96">
        <v>540</v>
      </c>
      <c r="T31" s="96">
        <v>100</v>
      </c>
      <c r="U31" s="96"/>
      <c r="V31" s="37">
        <v>100</v>
      </c>
      <c r="W31" s="37">
        <v>100</v>
      </c>
      <c r="X31" s="37">
        <v>100</v>
      </c>
      <c r="Y31" s="37">
        <v>300</v>
      </c>
      <c r="Z31" s="37">
        <v>0</v>
      </c>
      <c r="AA31" s="37">
        <v>0</v>
      </c>
    </row>
    <row r="32" spans="1:28" hidden="1" x14ac:dyDescent="0.35">
      <c r="A32" s="58" t="s">
        <v>183</v>
      </c>
      <c r="B32" s="59" t="s">
        <v>232</v>
      </c>
      <c r="C32" s="97" t="s">
        <v>195</v>
      </c>
      <c r="D32" s="97"/>
      <c r="E32" s="97"/>
      <c r="F32" s="97"/>
      <c r="G32" s="97"/>
      <c r="H32" s="97"/>
      <c r="I32" s="97"/>
      <c r="J32" s="97">
        <v>150</v>
      </c>
      <c r="K32" s="97">
        <v>100</v>
      </c>
      <c r="L32" s="96"/>
      <c r="M32" s="96"/>
      <c r="N32" s="96">
        <v>520</v>
      </c>
      <c r="O32" s="96"/>
      <c r="P32" s="96">
        <v>520</v>
      </c>
      <c r="Q32" s="96">
        <v>491</v>
      </c>
      <c r="R32" s="96"/>
      <c r="S32" s="96"/>
      <c r="T32" s="96"/>
      <c r="U32" s="96"/>
      <c r="V32" s="37"/>
      <c r="W32" s="37"/>
      <c r="X32" s="37"/>
      <c r="Y32" s="37"/>
      <c r="Z32" s="37"/>
      <c r="AA32" s="37"/>
    </row>
    <row r="33" spans="1:28" ht="16.5" customHeight="1" x14ac:dyDescent="0.35">
      <c r="A33" s="7" t="s">
        <v>29</v>
      </c>
      <c r="B33" s="4" t="s">
        <v>136</v>
      </c>
      <c r="C33" s="97">
        <v>2200</v>
      </c>
      <c r="D33" s="97">
        <v>2200</v>
      </c>
      <c r="E33" s="97">
        <v>2200</v>
      </c>
      <c r="F33" s="97">
        <v>2200</v>
      </c>
      <c r="G33" s="97">
        <v>2164</v>
      </c>
      <c r="H33" s="97">
        <v>2200</v>
      </c>
      <c r="I33" s="97">
        <v>2126</v>
      </c>
      <c r="J33" s="97">
        <v>2200</v>
      </c>
      <c r="K33" s="97">
        <v>2078.5</v>
      </c>
      <c r="L33" s="96">
        <v>2050</v>
      </c>
      <c r="M33" s="96">
        <v>2043.5</v>
      </c>
      <c r="N33" s="96">
        <v>2000</v>
      </c>
      <c r="O33" s="96">
        <v>1963</v>
      </c>
      <c r="P33" s="96">
        <v>2000</v>
      </c>
      <c r="Q33" s="96">
        <v>1900</v>
      </c>
      <c r="R33" s="96">
        <v>4500</v>
      </c>
      <c r="S33" s="96">
        <v>1860</v>
      </c>
      <c r="T33" s="96">
        <v>2000</v>
      </c>
      <c r="U33" s="96">
        <v>6638</v>
      </c>
      <c r="V33" s="37">
        <v>800</v>
      </c>
      <c r="W33" s="37">
        <v>1200</v>
      </c>
      <c r="X33" s="37">
        <v>8600</v>
      </c>
      <c r="Y33" s="37">
        <v>3155</v>
      </c>
      <c r="Z33" s="37">
        <v>4340</v>
      </c>
      <c r="AA33" s="37">
        <v>3000</v>
      </c>
    </row>
    <row r="34" spans="1:28" ht="16.5" customHeight="1" x14ac:dyDescent="0.35">
      <c r="A34" s="7" t="s">
        <v>30</v>
      </c>
      <c r="B34" s="4" t="s">
        <v>137</v>
      </c>
      <c r="C34" s="97" t="s">
        <v>195</v>
      </c>
      <c r="D34" s="97"/>
      <c r="E34" s="97">
        <v>3500</v>
      </c>
      <c r="F34" s="97"/>
      <c r="G34" s="97"/>
      <c r="H34" s="97"/>
      <c r="I34" s="97"/>
      <c r="J34" s="97"/>
      <c r="K34" s="97"/>
      <c r="L34" s="96"/>
      <c r="M34" s="96"/>
      <c r="N34" s="96"/>
      <c r="O34" s="96"/>
      <c r="P34" s="96"/>
      <c r="Q34" s="96"/>
      <c r="R34" s="96"/>
      <c r="S34" s="96"/>
      <c r="T34" s="96"/>
      <c r="U34" s="96"/>
      <c r="V34" s="37">
        <v>1000</v>
      </c>
      <c r="W34" s="37">
        <v>2331</v>
      </c>
      <c r="X34" s="37">
        <v>2000</v>
      </c>
      <c r="Y34" s="37">
        <v>2110</v>
      </c>
      <c r="Z34" s="37">
        <v>2000</v>
      </c>
      <c r="AA34" s="37">
        <v>0</v>
      </c>
    </row>
    <row r="35" spans="1:28" ht="16.5" customHeight="1" x14ac:dyDescent="0.35">
      <c r="A35" s="7" t="s">
        <v>242</v>
      </c>
      <c r="B35" s="4" t="s">
        <v>243</v>
      </c>
      <c r="C35" s="97">
        <v>660</v>
      </c>
      <c r="D35" s="97">
        <v>647</v>
      </c>
      <c r="E35" s="97">
        <v>660</v>
      </c>
      <c r="F35" s="97">
        <v>696</v>
      </c>
      <c r="G35" s="97">
        <v>73</v>
      </c>
      <c r="H35" s="97"/>
      <c r="I35" s="97"/>
      <c r="J35" s="97"/>
      <c r="K35" s="97"/>
      <c r="L35" s="96">
        <v>5000</v>
      </c>
      <c r="M35" s="96"/>
      <c r="N35" s="96">
        <v>4000</v>
      </c>
      <c r="O35" s="96"/>
      <c r="P35" s="96">
        <v>4500</v>
      </c>
      <c r="Q35" s="96"/>
      <c r="R35" s="96">
        <v>5000</v>
      </c>
      <c r="S35" s="96">
        <v>4725</v>
      </c>
      <c r="T35" s="96">
        <v>3600</v>
      </c>
      <c r="U35" s="96">
        <v>3735</v>
      </c>
      <c r="V35" s="37">
        <v>3200</v>
      </c>
      <c r="W35" s="37">
        <v>2928</v>
      </c>
      <c r="X35" s="37">
        <v>75</v>
      </c>
      <c r="Y35" s="37">
        <v>69</v>
      </c>
      <c r="Z35" s="37">
        <v>75</v>
      </c>
      <c r="AA35" s="37">
        <v>60.84</v>
      </c>
      <c r="AB35" s="33" t="s">
        <v>257</v>
      </c>
    </row>
    <row r="36" spans="1:28" ht="16.5" customHeight="1" x14ac:dyDescent="0.35">
      <c r="A36" s="7" t="s">
        <v>31</v>
      </c>
      <c r="B36" s="4" t="s">
        <v>138</v>
      </c>
      <c r="C36" s="97">
        <v>5400</v>
      </c>
      <c r="D36" s="97">
        <v>5309</v>
      </c>
      <c r="E36" s="97">
        <v>3800</v>
      </c>
      <c r="F36" s="97">
        <v>3519</v>
      </c>
      <c r="G36" s="97">
        <v>5866</v>
      </c>
      <c r="H36" s="97">
        <v>5200</v>
      </c>
      <c r="I36" s="97">
        <v>5351</v>
      </c>
      <c r="J36" s="97">
        <v>3500</v>
      </c>
      <c r="K36" s="97">
        <v>3849</v>
      </c>
      <c r="L36" s="96">
        <v>5000</v>
      </c>
      <c r="M36" s="96">
        <v>5154.01</v>
      </c>
      <c r="N36" s="96">
        <v>4000</v>
      </c>
      <c r="O36" s="96">
        <v>3773</v>
      </c>
      <c r="P36" s="96">
        <v>4500</v>
      </c>
      <c r="Q36" s="96">
        <v>3710</v>
      </c>
      <c r="R36" s="96">
        <v>5000</v>
      </c>
      <c r="S36" s="96">
        <v>4725</v>
      </c>
      <c r="T36" s="96">
        <v>3600</v>
      </c>
      <c r="U36" s="96">
        <v>3735</v>
      </c>
      <c r="V36" s="37">
        <v>3200</v>
      </c>
      <c r="W36" s="37">
        <v>2928</v>
      </c>
      <c r="X36" s="37">
        <v>75</v>
      </c>
      <c r="Y36" s="37">
        <v>69</v>
      </c>
      <c r="Z36" s="37">
        <v>75</v>
      </c>
      <c r="AA36" s="37">
        <v>60.84</v>
      </c>
    </row>
    <row r="37" spans="1:28" s="51" customFormat="1" ht="16.5" hidden="1" customHeight="1" x14ac:dyDescent="0.35">
      <c r="A37" s="47" t="s">
        <v>32</v>
      </c>
      <c r="B37" s="52" t="s">
        <v>232</v>
      </c>
      <c r="C37" s="101"/>
      <c r="D37" s="101"/>
      <c r="E37" s="101"/>
      <c r="F37" s="101"/>
      <c r="G37" s="101"/>
      <c r="H37" s="101"/>
      <c r="I37" s="101"/>
      <c r="J37" s="101"/>
      <c r="K37" s="101"/>
      <c r="L37" s="100"/>
      <c r="M37" s="100"/>
      <c r="N37" s="100">
        <v>0</v>
      </c>
      <c r="O37" s="100">
        <v>54</v>
      </c>
      <c r="P37" s="100">
        <v>200</v>
      </c>
      <c r="Q37" s="100">
        <v>46</v>
      </c>
      <c r="R37" s="100">
        <v>200</v>
      </c>
      <c r="S37" s="100">
        <v>234</v>
      </c>
      <c r="T37" s="100">
        <v>90</v>
      </c>
      <c r="U37" s="100">
        <v>234</v>
      </c>
      <c r="V37" s="54">
        <v>300</v>
      </c>
      <c r="W37" s="54">
        <v>295</v>
      </c>
      <c r="X37" s="54">
        <v>350</v>
      </c>
      <c r="Y37" s="54">
        <v>334</v>
      </c>
      <c r="Z37" s="54">
        <v>634</v>
      </c>
      <c r="AA37" s="54">
        <v>449</v>
      </c>
      <c r="AB37" s="368"/>
    </row>
    <row r="38" spans="1:28" x14ac:dyDescent="0.35">
      <c r="A38" s="7" t="s">
        <v>162</v>
      </c>
      <c r="B38" s="4" t="s">
        <v>163</v>
      </c>
      <c r="C38" s="97">
        <v>3000</v>
      </c>
      <c r="D38" s="97">
        <v>3000</v>
      </c>
      <c r="E38" s="97">
        <v>3000</v>
      </c>
      <c r="F38" s="97"/>
      <c r="G38" s="97">
        <v>4500</v>
      </c>
      <c r="H38" s="97">
        <v>4500</v>
      </c>
      <c r="I38" s="97">
        <v>4500</v>
      </c>
      <c r="J38" s="97">
        <v>6000</v>
      </c>
      <c r="K38" s="97">
        <v>6341.73</v>
      </c>
      <c r="L38" s="96">
        <v>6000</v>
      </c>
      <c r="M38" s="96">
        <v>6000</v>
      </c>
      <c r="N38" s="96">
        <v>6000</v>
      </c>
      <c r="O38" s="96">
        <v>4500</v>
      </c>
      <c r="P38" s="96">
        <v>4500</v>
      </c>
      <c r="Q38" s="96">
        <v>4500</v>
      </c>
      <c r="R38" s="96">
        <v>4500</v>
      </c>
      <c r="S38" s="96">
        <v>4600</v>
      </c>
      <c r="T38" s="96">
        <v>4500</v>
      </c>
      <c r="U38" s="96">
        <v>4500</v>
      </c>
      <c r="V38" s="37"/>
      <c r="W38" s="37"/>
      <c r="X38" s="37"/>
      <c r="Y38" s="37"/>
      <c r="Z38" s="37"/>
      <c r="AA38" s="37"/>
      <c r="AB38" s="378" t="s">
        <v>264</v>
      </c>
    </row>
    <row r="39" spans="1:28" s="51" customFormat="1" ht="16.5" hidden="1" customHeight="1" x14ac:dyDescent="0.35">
      <c r="A39" s="47" t="s">
        <v>164</v>
      </c>
      <c r="B39" s="52" t="s">
        <v>232</v>
      </c>
      <c r="C39" s="101" t="s">
        <v>195</v>
      </c>
      <c r="D39" s="54"/>
      <c r="E39" s="101"/>
      <c r="F39" s="54"/>
      <c r="G39" s="54"/>
      <c r="H39" s="101"/>
      <c r="I39" s="54"/>
      <c r="J39" s="101"/>
      <c r="K39" s="54"/>
      <c r="L39" s="100"/>
      <c r="M39" s="100"/>
      <c r="N39" s="100"/>
      <c r="O39" s="100"/>
      <c r="P39" s="100"/>
      <c r="Q39" s="100">
        <v>86</v>
      </c>
      <c r="R39" s="100">
        <v>500</v>
      </c>
      <c r="S39" s="100">
        <v>1700</v>
      </c>
      <c r="T39" s="100"/>
      <c r="U39" s="100">
        <v>210</v>
      </c>
      <c r="V39" s="54"/>
      <c r="W39" s="54"/>
      <c r="X39" s="54"/>
      <c r="Y39" s="54"/>
      <c r="Z39" s="54"/>
      <c r="AA39" s="54"/>
      <c r="AB39" s="368"/>
    </row>
    <row r="40" spans="1:28" s="91" customFormat="1" ht="16.5" customHeight="1" x14ac:dyDescent="0.35">
      <c r="A40" s="88"/>
      <c r="B40" s="89"/>
      <c r="C40" s="337"/>
      <c r="D40" s="90"/>
      <c r="E40" s="337"/>
      <c r="F40" s="90"/>
      <c r="G40" s="90"/>
      <c r="H40" s="337"/>
      <c r="I40" s="90"/>
      <c r="J40" s="337"/>
      <c r="K40" s="90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90"/>
      <c r="W40" s="90"/>
      <c r="X40" s="90"/>
      <c r="Y40" s="90"/>
      <c r="Z40" s="90"/>
      <c r="AA40" s="90"/>
      <c r="AB40" s="369"/>
    </row>
    <row r="41" spans="1:28" ht="16.5" customHeight="1" x14ac:dyDescent="0.35">
      <c r="A41" s="7"/>
      <c r="B41" s="4"/>
      <c r="C41" s="97"/>
      <c r="D41" s="37"/>
      <c r="E41" s="97"/>
      <c r="F41" s="37"/>
      <c r="G41" s="37"/>
      <c r="H41" s="97"/>
      <c r="I41" s="37"/>
      <c r="J41" s="97"/>
      <c r="K41" s="37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37"/>
      <c r="W41" s="37"/>
      <c r="X41" s="37"/>
      <c r="Y41" s="37"/>
      <c r="Z41" s="37"/>
      <c r="AA41" s="37"/>
    </row>
    <row r="42" spans="1:28" ht="16.5" customHeight="1" x14ac:dyDescent="0.35">
      <c r="A42" s="7" t="s">
        <v>166</v>
      </c>
      <c r="B42" s="4"/>
      <c r="C42" s="97"/>
      <c r="D42" s="37"/>
      <c r="E42" s="97"/>
      <c r="F42" s="37"/>
      <c r="G42" s="37"/>
      <c r="H42" s="97"/>
      <c r="I42" s="37"/>
      <c r="J42" s="97"/>
      <c r="K42" s="37"/>
      <c r="L42" s="96"/>
      <c r="M42" s="96"/>
      <c r="N42" s="96"/>
      <c r="O42" s="96"/>
      <c r="P42" s="96"/>
      <c r="Q42" s="96">
        <v>-1438</v>
      </c>
      <c r="R42" s="96"/>
      <c r="S42" s="96">
        <v>-1258</v>
      </c>
      <c r="T42" s="96"/>
      <c r="U42" s="96">
        <v>-651</v>
      </c>
      <c r="V42" s="37"/>
      <c r="W42" s="37"/>
      <c r="X42" s="37"/>
      <c r="Y42" s="37"/>
      <c r="Z42" s="37"/>
      <c r="AA42" s="37"/>
    </row>
    <row r="43" spans="1:28" ht="16.5" customHeight="1" x14ac:dyDescent="0.35">
      <c r="A43" s="7" t="s">
        <v>154</v>
      </c>
      <c r="B43" s="4" t="s">
        <v>165</v>
      </c>
      <c r="C43" s="97"/>
      <c r="D43" s="97">
        <v>286</v>
      </c>
      <c r="E43" s="97"/>
      <c r="F43" s="97">
        <v>310</v>
      </c>
      <c r="G43" s="97">
        <v>1575</v>
      </c>
      <c r="H43" s="97">
        <v>2000</v>
      </c>
      <c r="I43" s="97">
        <v>1710</v>
      </c>
      <c r="J43" s="97">
        <v>2000</v>
      </c>
      <c r="K43" s="97">
        <v>2167</v>
      </c>
      <c r="L43" s="96">
        <v>2000</v>
      </c>
      <c r="M43" s="96">
        <v>2072.29</v>
      </c>
      <c r="N43" s="96">
        <v>1000</v>
      </c>
      <c r="O43" s="96">
        <v>1024</v>
      </c>
      <c r="P43" s="96">
        <v>2000</v>
      </c>
      <c r="Q43" s="96">
        <v>1867</v>
      </c>
      <c r="R43" s="96">
        <v>2000</v>
      </c>
      <c r="S43" s="96">
        <v>1867</v>
      </c>
      <c r="T43" s="96">
        <v>1100</v>
      </c>
      <c r="U43" s="96">
        <v>1790</v>
      </c>
      <c r="V43" s="37"/>
      <c r="W43" s="37"/>
      <c r="X43" s="37"/>
      <c r="Y43" s="37"/>
      <c r="Z43" s="37"/>
      <c r="AA43" s="37"/>
    </row>
    <row r="44" spans="1:28" ht="16.5" customHeight="1" x14ac:dyDescent="0.35">
      <c r="A44" s="7"/>
      <c r="B44" s="4"/>
      <c r="C44" s="97"/>
      <c r="D44" s="37"/>
      <c r="E44" s="97"/>
      <c r="F44" s="37"/>
      <c r="G44" s="37"/>
      <c r="H44" s="97"/>
      <c r="I44" s="37"/>
      <c r="J44" s="97"/>
      <c r="K44" s="37"/>
      <c r="L44" s="96"/>
      <c r="M44" s="96"/>
      <c r="N44" s="96"/>
      <c r="O44" s="96"/>
      <c r="P44" s="96"/>
      <c r="Q44" s="96"/>
      <c r="R44" s="96"/>
      <c r="S44" s="96"/>
      <c r="T44" s="96"/>
      <c r="U44" s="96"/>
      <c r="V44" s="37"/>
      <c r="W44" s="37"/>
      <c r="X44" s="37"/>
      <c r="Y44" s="37"/>
      <c r="Z44" s="37"/>
      <c r="AA44" s="37"/>
    </row>
    <row r="45" spans="1:28" s="62" customFormat="1" x14ac:dyDescent="0.35">
      <c r="A45" s="58"/>
      <c r="B45" s="59"/>
      <c r="C45" s="104"/>
      <c r="D45" s="61"/>
      <c r="E45" s="104"/>
      <c r="F45" s="61"/>
      <c r="G45" s="61"/>
      <c r="H45" s="104"/>
      <c r="I45" s="61"/>
      <c r="J45" s="104"/>
      <c r="K45" s="61"/>
      <c r="L45" s="103"/>
      <c r="M45" s="103"/>
      <c r="N45" s="103"/>
      <c r="O45" s="103"/>
      <c r="P45" s="103"/>
      <c r="Q45" s="125"/>
      <c r="R45" s="103"/>
      <c r="S45" s="125"/>
      <c r="T45" s="103"/>
      <c r="U45" s="125"/>
      <c r="V45" s="61"/>
      <c r="W45" s="64"/>
      <c r="X45" s="61"/>
      <c r="Y45" s="61"/>
      <c r="Z45" s="61"/>
      <c r="AA45" s="64"/>
      <c r="AB45" s="370"/>
    </row>
    <row r="46" spans="1:28" s="62" customFormat="1" x14ac:dyDescent="0.35">
      <c r="A46" s="58"/>
      <c r="B46" s="59"/>
      <c r="C46" s="104"/>
      <c r="D46" s="61"/>
      <c r="E46" s="104"/>
      <c r="F46" s="61"/>
      <c r="G46" s="61"/>
      <c r="H46" s="104"/>
      <c r="I46" s="61"/>
      <c r="J46" s="104"/>
      <c r="K46" s="61"/>
      <c r="L46" s="103"/>
      <c r="M46" s="103"/>
      <c r="N46" s="103"/>
      <c r="O46" s="103"/>
      <c r="P46" s="103"/>
      <c r="Q46" s="125"/>
      <c r="R46" s="103"/>
      <c r="S46" s="125"/>
      <c r="T46" s="103"/>
      <c r="U46" s="125"/>
      <c r="V46" s="61"/>
      <c r="W46" s="64"/>
      <c r="X46" s="61"/>
      <c r="Y46" s="61"/>
      <c r="Z46" s="61"/>
      <c r="AA46" s="64"/>
      <c r="AB46" s="370"/>
    </row>
    <row r="47" spans="1:28" s="62" customFormat="1" x14ac:dyDescent="0.35">
      <c r="A47" s="58"/>
      <c r="B47" s="59"/>
      <c r="C47" s="104"/>
      <c r="D47" s="61"/>
      <c r="E47" s="104"/>
      <c r="F47" s="61"/>
      <c r="G47" s="61"/>
      <c r="H47" s="104"/>
      <c r="I47" s="61"/>
      <c r="J47" s="104"/>
      <c r="K47" s="61"/>
      <c r="L47" s="103"/>
      <c r="M47" s="103"/>
      <c r="N47" s="103"/>
      <c r="O47" s="103"/>
      <c r="P47" s="103"/>
      <c r="Q47" s="103"/>
      <c r="R47" s="103"/>
      <c r="S47" s="103"/>
      <c r="T47" s="103"/>
      <c r="U47" s="103"/>
      <c r="V47" s="61"/>
      <c r="W47" s="61"/>
      <c r="X47" s="61"/>
      <c r="Y47" s="61"/>
      <c r="Z47" s="61"/>
      <c r="AA47" s="61"/>
      <c r="AB47" s="370"/>
    </row>
    <row r="48" spans="1:28" s="62" customFormat="1" hidden="1" x14ac:dyDescent="0.35">
      <c r="A48" s="58"/>
      <c r="B48" s="59"/>
      <c r="C48" s="104"/>
      <c r="D48" s="61"/>
      <c r="E48" s="104"/>
      <c r="F48" s="61"/>
      <c r="G48" s="61"/>
      <c r="H48" s="104"/>
      <c r="I48" s="61"/>
      <c r="J48" s="104"/>
      <c r="K48" s="61"/>
      <c r="L48" s="103"/>
      <c r="M48" s="103"/>
      <c r="N48" s="103"/>
      <c r="O48" s="103"/>
      <c r="P48" s="103"/>
      <c r="Q48" s="103"/>
      <c r="R48" s="103"/>
      <c r="S48" s="103"/>
      <c r="T48" s="103"/>
      <c r="U48" s="103"/>
      <c r="V48" s="61"/>
      <c r="W48" s="61"/>
      <c r="X48" s="61"/>
      <c r="Y48" s="61"/>
      <c r="Z48" s="61"/>
      <c r="AA48" s="61"/>
      <c r="AB48" s="370"/>
    </row>
    <row r="49" spans="1:28" s="62" customFormat="1" ht="16.5" hidden="1" customHeight="1" x14ac:dyDescent="0.35">
      <c r="A49" s="58"/>
      <c r="B49" s="59"/>
      <c r="C49" s="104"/>
      <c r="D49" s="61"/>
      <c r="E49" s="104"/>
      <c r="F49" s="61"/>
      <c r="G49" s="61"/>
      <c r="H49" s="104"/>
      <c r="I49" s="61"/>
      <c r="J49" s="104"/>
      <c r="K49" s="61"/>
      <c r="L49" s="103"/>
      <c r="M49" s="103"/>
      <c r="N49" s="103"/>
      <c r="O49" s="103"/>
      <c r="P49" s="103"/>
      <c r="Q49" s="103"/>
      <c r="R49" s="103"/>
      <c r="S49" s="103"/>
      <c r="T49" s="103"/>
      <c r="U49" s="103"/>
      <c r="V49" s="61"/>
      <c r="W49" s="61"/>
      <c r="X49" s="61"/>
      <c r="Y49" s="61"/>
      <c r="Z49" s="61"/>
      <c r="AA49" s="61"/>
      <c r="AB49" s="370"/>
    </row>
    <row r="50" spans="1:28" s="51" customFormat="1" hidden="1" x14ac:dyDescent="0.35">
      <c r="A50" s="47"/>
      <c r="B50" s="52"/>
      <c r="C50" s="106"/>
      <c r="D50" s="57"/>
      <c r="E50" s="106"/>
      <c r="F50" s="57"/>
      <c r="G50" s="57"/>
      <c r="H50" s="106"/>
      <c r="I50" s="57"/>
      <c r="J50" s="106"/>
      <c r="K50" s="57"/>
      <c r="L50" s="100"/>
      <c r="M50" s="100"/>
      <c r="N50" s="100"/>
      <c r="O50" s="100"/>
      <c r="P50" s="100"/>
      <c r="Q50" s="124"/>
      <c r="R50" s="100"/>
      <c r="S50" s="124"/>
      <c r="T50" s="100"/>
      <c r="U50" s="124"/>
      <c r="V50" s="54"/>
      <c r="W50" s="57"/>
      <c r="X50" s="54"/>
      <c r="Y50" s="54"/>
      <c r="Z50" s="54"/>
      <c r="AA50" s="57"/>
      <c r="AB50" s="368"/>
    </row>
    <row r="51" spans="1:28" s="51" customFormat="1" hidden="1" x14ac:dyDescent="0.35">
      <c r="A51" s="47"/>
      <c r="B51" s="52"/>
      <c r="C51" s="106"/>
      <c r="D51" s="57"/>
      <c r="E51" s="106"/>
      <c r="F51" s="57"/>
      <c r="G51" s="57"/>
      <c r="H51" s="106"/>
      <c r="I51" s="57"/>
      <c r="J51" s="106"/>
      <c r="K51" s="57"/>
      <c r="L51" s="100"/>
      <c r="M51" s="100"/>
      <c r="N51" s="100"/>
      <c r="O51" s="100"/>
      <c r="P51" s="100"/>
      <c r="Q51" s="124"/>
      <c r="R51" s="100"/>
      <c r="S51" s="124"/>
      <c r="T51" s="100"/>
      <c r="U51" s="124"/>
      <c r="V51" s="54"/>
      <c r="W51" s="57"/>
      <c r="X51" s="54"/>
      <c r="Y51" s="54"/>
      <c r="Z51" s="54"/>
      <c r="AA51" s="57"/>
      <c r="AB51" s="368"/>
    </row>
    <row r="52" spans="1:28" s="51" customFormat="1" hidden="1" x14ac:dyDescent="0.35">
      <c r="A52" s="47"/>
      <c r="B52" s="52"/>
      <c r="C52" s="106"/>
      <c r="D52" s="57"/>
      <c r="E52" s="106"/>
      <c r="F52" s="57"/>
      <c r="G52" s="57"/>
      <c r="H52" s="106"/>
      <c r="I52" s="57"/>
      <c r="J52" s="106"/>
      <c r="K52" s="57"/>
      <c r="L52" s="100"/>
      <c r="M52" s="100"/>
      <c r="N52" s="100"/>
      <c r="O52" s="100"/>
      <c r="P52" s="100"/>
      <c r="Q52" s="124"/>
      <c r="R52" s="100"/>
      <c r="S52" s="124"/>
      <c r="T52" s="100"/>
      <c r="U52" s="124"/>
      <c r="V52" s="54"/>
      <c r="W52" s="57"/>
      <c r="X52" s="54"/>
      <c r="Y52" s="54"/>
      <c r="Z52" s="54"/>
      <c r="AA52" s="57"/>
      <c r="AB52" s="368"/>
    </row>
    <row r="53" spans="1:28" s="51" customFormat="1" ht="16.5" hidden="1" customHeight="1" x14ac:dyDescent="0.35">
      <c r="A53" s="47"/>
      <c r="B53" s="52"/>
      <c r="C53" s="106"/>
      <c r="D53" s="57"/>
      <c r="E53" s="106"/>
      <c r="F53" s="57"/>
      <c r="G53" s="57"/>
      <c r="H53" s="106"/>
      <c r="I53" s="57"/>
      <c r="J53" s="106"/>
      <c r="K53" s="57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54"/>
      <c r="W53" s="54"/>
      <c r="X53" s="54"/>
      <c r="Y53" s="54"/>
      <c r="Z53" s="54"/>
      <c r="AA53" s="54"/>
      <c r="AB53" s="368"/>
    </row>
    <row r="54" spans="1:28" s="51" customFormat="1" hidden="1" x14ac:dyDescent="0.35">
      <c r="A54" s="47"/>
      <c r="B54" s="52"/>
      <c r="C54" s="106"/>
      <c r="D54" s="57"/>
      <c r="E54" s="106"/>
      <c r="F54" s="57"/>
      <c r="G54" s="57"/>
      <c r="H54" s="106"/>
      <c r="I54" s="57"/>
      <c r="J54" s="106"/>
      <c r="K54" s="57"/>
      <c r="L54" s="100"/>
      <c r="M54" s="100"/>
      <c r="N54" s="100"/>
      <c r="O54" s="100"/>
      <c r="P54" s="100"/>
      <c r="Q54" s="124"/>
      <c r="R54" s="100"/>
      <c r="S54" s="124"/>
      <c r="T54" s="100"/>
      <c r="U54" s="124"/>
      <c r="V54" s="54"/>
      <c r="W54" s="57"/>
      <c r="X54" s="54"/>
      <c r="Y54" s="54"/>
      <c r="Z54" s="54"/>
      <c r="AA54" s="57"/>
      <c r="AB54" s="368"/>
    </row>
    <row r="55" spans="1:28" x14ac:dyDescent="0.35">
      <c r="A55" s="7"/>
      <c r="B55" s="4"/>
      <c r="C55" s="99"/>
      <c r="D55" s="31"/>
      <c r="E55" s="99"/>
      <c r="F55" s="31"/>
      <c r="G55" s="31"/>
      <c r="H55" s="99"/>
      <c r="I55" s="31"/>
      <c r="J55" s="99"/>
      <c r="K55" s="31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26"/>
      <c r="W55" s="32"/>
      <c r="X55" s="26"/>
      <c r="Y55" s="32"/>
      <c r="Z55" s="26"/>
      <c r="AA55" s="32"/>
    </row>
    <row r="56" spans="1:28" x14ac:dyDescent="0.35">
      <c r="A56" s="14" t="s">
        <v>3</v>
      </c>
      <c r="B56" s="23"/>
      <c r="C56" s="120">
        <f t="shared" ref="C56:D56" si="5">SUM(C21:C55)</f>
        <v>104150</v>
      </c>
      <c r="D56" s="330">
        <f t="shared" si="5"/>
        <v>96790</v>
      </c>
      <c r="E56" s="120">
        <f t="shared" ref="E56:F56" si="6">SUM(E21:E55)</f>
        <v>104230</v>
      </c>
      <c r="F56" s="330">
        <f t="shared" si="6"/>
        <v>88385</v>
      </c>
      <c r="G56" s="330">
        <f t="shared" ref="G56" si="7">SUM(G21:G55)</f>
        <v>103437</v>
      </c>
      <c r="H56" s="120">
        <f t="shared" ref="H56:I56" si="8">SUM(H21:H55)</f>
        <v>105620</v>
      </c>
      <c r="I56" s="330">
        <f t="shared" si="8"/>
        <v>110172</v>
      </c>
      <c r="J56" s="120">
        <f t="shared" ref="J56:AA56" si="9">SUM(J21:J55)</f>
        <v>107065</v>
      </c>
      <c r="K56" s="330">
        <f t="shared" si="9"/>
        <v>105639.05</v>
      </c>
      <c r="L56" s="237">
        <f t="shared" si="9"/>
        <v>109816</v>
      </c>
      <c r="M56" s="237">
        <f t="shared" si="9"/>
        <v>102383.33</v>
      </c>
      <c r="N56" s="153">
        <f t="shared" si="9"/>
        <v>106580</v>
      </c>
      <c r="O56" s="153">
        <f t="shared" si="9"/>
        <v>93681</v>
      </c>
      <c r="P56" s="136">
        <f t="shared" si="9"/>
        <v>86434</v>
      </c>
      <c r="Q56" s="136">
        <f t="shared" si="9"/>
        <v>79516</v>
      </c>
      <c r="R56" s="136">
        <f t="shared" si="9"/>
        <v>90744</v>
      </c>
      <c r="S56" s="136">
        <f t="shared" si="9"/>
        <v>85655</v>
      </c>
      <c r="T56" s="136">
        <f t="shared" si="9"/>
        <v>63746</v>
      </c>
      <c r="U56" s="136">
        <f t="shared" si="9"/>
        <v>69204</v>
      </c>
      <c r="V56" s="12">
        <f t="shared" si="9"/>
        <v>56190</v>
      </c>
      <c r="W56" s="12">
        <f t="shared" si="9"/>
        <v>46807</v>
      </c>
      <c r="X56" s="12">
        <f t="shared" si="9"/>
        <v>17700</v>
      </c>
      <c r="Y56" s="12">
        <f t="shared" si="9"/>
        <v>12938</v>
      </c>
      <c r="Z56" s="12">
        <f t="shared" si="9"/>
        <v>12986</v>
      </c>
      <c r="AA56" s="12">
        <f t="shared" si="9"/>
        <v>7940.17</v>
      </c>
    </row>
    <row r="57" spans="1:28" x14ac:dyDescent="0.35">
      <c r="D57" s="239"/>
      <c r="F57" s="239"/>
      <c r="G57" s="239"/>
      <c r="I57" s="239"/>
      <c r="K57" s="239"/>
      <c r="L57" s="134"/>
      <c r="N57" s="160"/>
      <c r="O57" s="160"/>
      <c r="P57" s="137"/>
      <c r="Q57" s="137"/>
      <c r="R57" s="137"/>
      <c r="S57" s="137"/>
      <c r="T57" s="137"/>
      <c r="U57" s="137"/>
    </row>
    <row r="58" spans="1:28" x14ac:dyDescent="0.35">
      <c r="A58" s="16" t="s">
        <v>4</v>
      </c>
      <c r="B58" s="24"/>
      <c r="C58" s="120">
        <f t="shared" ref="C58:D58" si="10">C17-C56</f>
        <v>-79450</v>
      </c>
      <c r="D58" s="331">
        <f t="shared" si="10"/>
        <v>-113020</v>
      </c>
      <c r="E58" s="120">
        <f t="shared" ref="E58:F58" si="11">E17-E56</f>
        <v>-68130</v>
      </c>
      <c r="F58" s="331">
        <f t="shared" si="11"/>
        <v>-30472</v>
      </c>
      <c r="G58" s="331">
        <f t="shared" ref="G58" si="12">G17-G56</f>
        <v>-81832</v>
      </c>
      <c r="H58" s="120">
        <f t="shared" ref="H58:I58" si="13">H17-H56</f>
        <v>-94520</v>
      </c>
      <c r="I58" s="331">
        <f t="shared" si="13"/>
        <v>-99184</v>
      </c>
      <c r="J58" s="120">
        <f t="shared" ref="J58:AA58" si="14">J17-J56</f>
        <v>-84065</v>
      </c>
      <c r="K58" s="331">
        <f t="shared" si="14"/>
        <v>-80909.05</v>
      </c>
      <c r="L58" s="153">
        <f t="shared" si="14"/>
        <v>-74676</v>
      </c>
      <c r="M58" s="153">
        <f t="shared" si="14"/>
        <v>-70404.160000000003</v>
      </c>
      <c r="N58" s="153">
        <f t="shared" si="14"/>
        <v>-91480</v>
      </c>
      <c r="O58" s="153">
        <f t="shared" si="14"/>
        <v>-75339.3</v>
      </c>
      <c r="P58" s="136">
        <f t="shared" si="14"/>
        <v>-100914</v>
      </c>
      <c r="Q58" s="136">
        <f t="shared" si="14"/>
        <v>-79551</v>
      </c>
      <c r="R58" s="136">
        <f t="shared" si="14"/>
        <v>-90684</v>
      </c>
      <c r="S58" s="136">
        <f t="shared" si="14"/>
        <v>-108813</v>
      </c>
      <c r="T58" s="136">
        <f t="shared" si="14"/>
        <v>-66196</v>
      </c>
      <c r="U58" s="136">
        <f t="shared" si="14"/>
        <v>-86419</v>
      </c>
      <c r="V58" s="12">
        <f t="shared" si="14"/>
        <v>-55640</v>
      </c>
      <c r="W58" s="12">
        <f t="shared" si="14"/>
        <v>-46896</v>
      </c>
      <c r="X58" s="12">
        <f t="shared" si="14"/>
        <v>-17700</v>
      </c>
      <c r="Y58" s="12">
        <f t="shared" si="14"/>
        <v>-12798</v>
      </c>
      <c r="Z58" s="12">
        <f t="shared" si="14"/>
        <v>-12986</v>
      </c>
      <c r="AA58" s="12">
        <f t="shared" si="14"/>
        <v>-7900.17</v>
      </c>
    </row>
    <row r="59" spans="1:28" x14ac:dyDescent="0.35">
      <c r="B59" s="8"/>
      <c r="C59" s="338"/>
      <c r="D59" s="332"/>
      <c r="E59" s="338"/>
      <c r="F59" s="332"/>
      <c r="G59" s="332"/>
      <c r="H59" s="338"/>
      <c r="I59" s="332"/>
      <c r="J59" s="338"/>
      <c r="K59" s="332"/>
      <c r="L59" s="158"/>
      <c r="M59" s="158"/>
      <c r="N59" s="158"/>
      <c r="O59" s="78"/>
      <c r="P59" s="78"/>
      <c r="Q59" s="78"/>
      <c r="R59" s="78"/>
      <c r="S59" s="78"/>
      <c r="T59" s="78"/>
      <c r="U59" s="78"/>
      <c r="V59" s="8"/>
      <c r="W59" s="8"/>
      <c r="X59" s="8"/>
      <c r="Y59" s="8"/>
      <c r="Z59" s="8"/>
      <c r="AA59" s="8"/>
    </row>
  </sheetData>
  <mergeCells count="1">
    <mergeCell ref="A3:M3"/>
  </mergeCells>
  <phoneticPr fontId="2" type="noConversion"/>
  <printOptions horizontalCentered="1" verticalCentered="1"/>
  <pageMargins left="0" right="0" top="1" bottom="1" header="0.5" footer="0.5"/>
  <pageSetup scale="63" orientation="landscape" r:id="rId1"/>
  <headerFooter alignWithMargins="0"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63"/>
  <sheetViews>
    <sheetView zoomScale="81" zoomScaleNormal="70" workbookViewId="0">
      <pane ySplit="4" topLeftCell="A5" activePane="bottomLeft" state="frozen"/>
      <selection pane="bottomLeft" activeCell="AA6" sqref="AA6"/>
    </sheetView>
  </sheetViews>
  <sheetFormatPr defaultColWidth="9.1796875" defaultRowHeight="15.5" x14ac:dyDescent="0.35"/>
  <cols>
    <col min="1" max="1" width="56.26953125" style="2" customWidth="1"/>
    <col min="2" max="2" width="14.453125" style="2" customWidth="1"/>
    <col min="3" max="3" width="14.453125" style="169" customWidth="1"/>
    <col min="4" max="4" width="14.453125" style="162" customWidth="1"/>
    <col min="5" max="5" width="14.453125" style="169" customWidth="1"/>
    <col min="6" max="7" width="14.453125" style="162" customWidth="1"/>
    <col min="8" max="8" width="14.453125" style="162" hidden="1" customWidth="1"/>
    <col min="9" max="9" width="14.453125" style="169" hidden="1" customWidth="1"/>
    <col min="10" max="20" width="14.453125" style="162" hidden="1" customWidth="1"/>
    <col min="21" max="26" width="14.453125" style="2" hidden="1" customWidth="1"/>
    <col min="27" max="27" width="35.81640625" style="68" customWidth="1"/>
    <col min="28" max="16384" width="9.1796875" style="2"/>
  </cols>
  <sheetData>
    <row r="1" spans="1:27" x14ac:dyDescent="0.35">
      <c r="A1" s="2" t="str">
        <f>ADMINISTRATIVE!A1</f>
        <v>OHIO CHAPTER ISA</v>
      </c>
    </row>
    <row r="2" spans="1:27" x14ac:dyDescent="0.35">
      <c r="A2" s="2" t="str">
        <f>COMBINED!A2</f>
        <v>2022 - 2023 BUDGET</v>
      </c>
      <c r="B2" s="2" t="s">
        <v>33</v>
      </c>
    </row>
    <row r="3" spans="1:27" s="65" customFormat="1" x14ac:dyDescent="0.35">
      <c r="A3" s="305" t="str">
        <f>COMBINED!A3</f>
        <v>10/03/2022 Approved by BoD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163"/>
      <c r="N3" s="163"/>
      <c r="O3" s="163"/>
      <c r="P3" s="163"/>
      <c r="Q3" s="163"/>
      <c r="R3" s="163"/>
      <c r="S3" s="163"/>
      <c r="T3" s="163"/>
      <c r="AA3" s="66"/>
    </row>
    <row r="4" spans="1:27" ht="48" customHeight="1" x14ac:dyDescent="0.35">
      <c r="A4" s="5"/>
      <c r="B4" s="5"/>
      <c r="C4" s="164" t="str">
        <f>COMBINED!B4</f>
        <v>2022-2023 Budget</v>
      </c>
      <c r="D4" s="164" t="str">
        <f>COMBINED!C4</f>
        <v>2021-2022 Actual as of 8/31/22</v>
      </c>
      <c r="E4" s="164" t="str">
        <f>COMBINED!D4</f>
        <v>2021-2022 Budget</v>
      </c>
      <c r="F4" s="164" t="str">
        <f>COMBINED!E4</f>
        <v>2020-2021 Actual as of 8/31/21</v>
      </c>
      <c r="G4" s="164" t="str">
        <f>COMBINED!G4</f>
        <v>2019-2020 Actual as of 9/30/20</v>
      </c>
      <c r="H4" s="164" t="str">
        <f>COMBINED!I4</f>
        <v>2018-2019 Actual as of 9/31/19</v>
      </c>
      <c r="I4" s="164" t="s">
        <v>222</v>
      </c>
      <c r="J4" s="164" t="str">
        <f>COMBINED!K4</f>
        <v>2017-2018 Actual as of 9/30/18</v>
      </c>
      <c r="K4" s="164" t="str">
        <f>COMBINED!L4</f>
        <v>2017-2018 Budget</v>
      </c>
      <c r="L4" s="164" t="str">
        <f>COMBINED!M4</f>
        <v>2016-2017 Actual as of 9/30/17</v>
      </c>
      <c r="M4" s="164" t="str">
        <f>COMBINED!N4</f>
        <v>2016-2017 Budget</v>
      </c>
      <c r="N4" s="165" t="str">
        <f>COMBINED!O4</f>
        <v>2015-2016 Actual as of 9/30/16</v>
      </c>
      <c r="O4" s="164" t="str">
        <f>COMBINED!P4</f>
        <v>2015-2016 Budget</v>
      </c>
      <c r="P4" s="164" t="str">
        <f>COMBINED!Q4</f>
        <v>2014-2015 Actual as of 9/30/15</v>
      </c>
      <c r="Q4" s="164" t="str">
        <f>COMBINED!R4</f>
        <v>2014-2015 Budget</v>
      </c>
      <c r="R4" s="164" t="str">
        <f>COMBINED!S4</f>
        <v>2013-2014 Actual as of 9/30/14</v>
      </c>
      <c r="S4" s="164" t="str">
        <f>COMBINED!T4</f>
        <v>2013-2014 Budget</v>
      </c>
      <c r="T4" s="164" t="str">
        <f>COMBINED!U4</f>
        <v>2012-2013 Actual as of 9/30/2013</v>
      </c>
      <c r="U4" s="11" t="str">
        <f>COMBINED!V4</f>
        <v>2012-2013 Budget</v>
      </c>
      <c r="V4" s="11" t="str">
        <f>COMBINED!W4</f>
        <v>2011-12 Actual as of 8/31/2012</v>
      </c>
      <c r="W4" s="11" t="str">
        <f>COMBINED!X4</f>
        <v>2011 BUDGET</v>
      </c>
      <c r="X4" s="11" t="str">
        <f>COMBINED!Y4</f>
        <v>2010-11 Actual as of 09/30/2011</v>
      </c>
      <c r="Y4" s="11" t="str">
        <f>COMBINED!Z4</f>
        <v>2010 BUDGET</v>
      </c>
      <c r="Z4" s="11" t="str">
        <f>COMBINED!AA4</f>
        <v>2009      Actual as of 09/30/2010</v>
      </c>
    </row>
    <row r="5" spans="1:27" x14ac:dyDescent="0.35">
      <c r="A5" s="6" t="s">
        <v>0</v>
      </c>
      <c r="B5" s="1" t="s">
        <v>5</v>
      </c>
      <c r="C5" s="319"/>
      <c r="D5" s="242"/>
      <c r="E5" s="319"/>
      <c r="F5" s="242"/>
      <c r="G5" s="242"/>
      <c r="H5" s="242"/>
      <c r="I5" s="319"/>
      <c r="J5" s="242"/>
      <c r="K5" s="172"/>
      <c r="L5" s="172"/>
      <c r="M5" s="166"/>
      <c r="N5" s="166"/>
      <c r="O5" s="166"/>
      <c r="P5" s="166"/>
      <c r="Q5" s="166"/>
      <c r="R5" s="166"/>
      <c r="S5" s="166"/>
      <c r="T5" s="166"/>
      <c r="U5" s="35"/>
      <c r="V5" s="35"/>
      <c r="W5" s="35"/>
      <c r="X5" s="35"/>
      <c r="Y5" s="35"/>
      <c r="Z5" s="35"/>
    </row>
    <row r="6" spans="1:27" x14ac:dyDescent="0.35">
      <c r="A6" s="7" t="s">
        <v>34</v>
      </c>
      <c r="B6" s="4" t="s">
        <v>125</v>
      </c>
      <c r="C6" s="99">
        <v>40000</v>
      </c>
      <c r="D6" s="97">
        <v>38040</v>
      </c>
      <c r="E6" s="99">
        <v>38000</v>
      </c>
      <c r="F6" s="97">
        <v>35190</v>
      </c>
      <c r="G6" s="97">
        <v>34720</v>
      </c>
      <c r="H6" s="97">
        <v>45890</v>
      </c>
      <c r="I6" s="99">
        <v>38000</v>
      </c>
      <c r="J6" s="97">
        <v>38115</v>
      </c>
      <c r="K6" s="99">
        <v>41000</v>
      </c>
      <c r="L6" s="99">
        <v>41380</v>
      </c>
      <c r="M6" s="99">
        <v>39500</v>
      </c>
      <c r="N6" s="99">
        <v>39860</v>
      </c>
      <c r="O6" s="97">
        <v>36000</v>
      </c>
      <c r="P6" s="120">
        <v>37840</v>
      </c>
      <c r="Q6" s="97">
        <v>37000</v>
      </c>
      <c r="R6" s="120">
        <v>35445</v>
      </c>
      <c r="S6" s="97">
        <v>32130</v>
      </c>
      <c r="T6" s="120">
        <v>34825</v>
      </c>
      <c r="U6" s="37">
        <v>30500</v>
      </c>
      <c r="V6" s="40">
        <v>25305</v>
      </c>
      <c r="W6" s="37">
        <v>34650</v>
      </c>
      <c r="X6" s="40">
        <v>30395</v>
      </c>
      <c r="Y6" s="37">
        <v>33000</v>
      </c>
      <c r="Z6" s="40">
        <v>32460</v>
      </c>
      <c r="AA6" s="373" t="s">
        <v>284</v>
      </c>
    </row>
    <row r="7" spans="1:27" x14ac:dyDescent="0.35">
      <c r="A7" s="7"/>
      <c r="B7" s="4"/>
      <c r="C7" s="99"/>
      <c r="D7" s="97"/>
      <c r="E7" s="99"/>
      <c r="F7" s="97"/>
      <c r="G7" s="97"/>
      <c r="H7" s="97"/>
      <c r="I7" s="99"/>
      <c r="J7" s="97"/>
      <c r="K7" s="31"/>
      <c r="L7" s="99"/>
      <c r="M7" s="99"/>
      <c r="N7" s="99"/>
      <c r="O7" s="97"/>
      <c r="P7" s="120"/>
      <c r="Q7" s="97"/>
      <c r="R7" s="120"/>
      <c r="S7" s="97"/>
      <c r="T7" s="120"/>
      <c r="U7" s="37"/>
      <c r="V7" s="40"/>
      <c r="W7" s="37"/>
      <c r="X7" s="40"/>
      <c r="Y7" s="37"/>
      <c r="Z7" s="40"/>
    </row>
    <row r="8" spans="1:27" x14ac:dyDescent="0.35">
      <c r="A8" s="7"/>
      <c r="B8" s="4"/>
      <c r="C8" s="99"/>
      <c r="D8" s="97"/>
      <c r="E8" s="99"/>
      <c r="F8" s="97"/>
      <c r="G8" s="97"/>
      <c r="H8" s="97"/>
      <c r="I8" s="99"/>
      <c r="J8" s="97"/>
      <c r="K8" s="31"/>
      <c r="L8" s="99"/>
      <c r="M8" s="99"/>
      <c r="N8" s="99"/>
      <c r="O8" s="97"/>
      <c r="P8" s="120"/>
      <c r="Q8" s="97"/>
      <c r="R8" s="120"/>
      <c r="S8" s="97"/>
      <c r="T8" s="120"/>
      <c r="U8" s="37"/>
      <c r="V8" s="40"/>
      <c r="W8" s="37"/>
      <c r="X8" s="40"/>
      <c r="Y8" s="37"/>
      <c r="Z8" s="40"/>
    </row>
    <row r="9" spans="1:27" x14ac:dyDescent="0.35">
      <c r="A9" s="7"/>
      <c r="B9" s="4"/>
      <c r="C9" s="99"/>
      <c r="D9" s="97"/>
      <c r="E9" s="99"/>
      <c r="F9" s="97"/>
      <c r="G9" s="97"/>
      <c r="H9" s="97"/>
      <c r="I9" s="99"/>
      <c r="J9" s="97"/>
      <c r="K9" s="31"/>
      <c r="L9" s="99"/>
      <c r="M9" s="99"/>
      <c r="N9" s="99"/>
      <c r="O9" s="97"/>
      <c r="P9" s="120"/>
      <c r="Q9" s="97"/>
      <c r="R9" s="120"/>
      <c r="S9" s="97"/>
      <c r="T9" s="120"/>
      <c r="U9" s="37"/>
      <c r="V9" s="40"/>
      <c r="W9" s="37"/>
      <c r="X9" s="40"/>
      <c r="Y9" s="37"/>
      <c r="Z9" s="40"/>
    </row>
    <row r="10" spans="1:27" x14ac:dyDescent="0.35">
      <c r="A10" s="7"/>
      <c r="B10" s="4"/>
      <c r="C10" s="99"/>
      <c r="D10" s="97"/>
      <c r="E10" s="99"/>
      <c r="F10" s="97"/>
      <c r="G10" s="97"/>
      <c r="H10" s="97"/>
      <c r="I10" s="99"/>
      <c r="J10" s="97"/>
      <c r="K10" s="31"/>
      <c r="L10" s="99"/>
      <c r="M10" s="99"/>
      <c r="N10" s="99"/>
      <c r="O10" s="97"/>
      <c r="P10" s="120"/>
      <c r="Q10" s="97"/>
      <c r="R10" s="120"/>
      <c r="S10" s="97"/>
      <c r="T10" s="120"/>
      <c r="U10" s="37"/>
      <c r="V10" s="40"/>
      <c r="W10" s="37"/>
      <c r="X10" s="40"/>
      <c r="Y10" s="37"/>
      <c r="Z10" s="40"/>
    </row>
    <row r="11" spans="1:27" x14ac:dyDescent="0.35">
      <c r="A11" s="7"/>
      <c r="B11" s="4"/>
      <c r="C11" s="99"/>
      <c r="D11" s="97"/>
      <c r="E11" s="99"/>
      <c r="F11" s="97"/>
      <c r="G11" s="97"/>
      <c r="H11" s="97"/>
      <c r="I11" s="99"/>
      <c r="J11" s="97"/>
      <c r="K11" s="31"/>
      <c r="L11" s="99"/>
      <c r="M11" s="99"/>
      <c r="N11" s="99"/>
      <c r="O11" s="97"/>
      <c r="P11" s="120"/>
      <c r="Q11" s="97"/>
      <c r="R11" s="120"/>
      <c r="S11" s="97"/>
      <c r="T11" s="120"/>
      <c r="U11" s="37"/>
      <c r="V11" s="40"/>
      <c r="W11" s="37"/>
      <c r="X11" s="40"/>
      <c r="Y11" s="37"/>
      <c r="Z11" s="40"/>
    </row>
    <row r="12" spans="1:27" x14ac:dyDescent="0.35">
      <c r="A12" s="7"/>
      <c r="B12" s="4"/>
      <c r="C12" s="99"/>
      <c r="D12" s="97"/>
      <c r="E12" s="99"/>
      <c r="F12" s="97"/>
      <c r="G12" s="97"/>
      <c r="H12" s="97"/>
      <c r="I12" s="99"/>
      <c r="J12" s="97"/>
      <c r="K12" s="31"/>
      <c r="L12" s="99"/>
      <c r="M12" s="99"/>
      <c r="N12" s="99"/>
      <c r="O12" s="97"/>
      <c r="P12" s="120"/>
      <c r="Q12" s="97"/>
      <c r="R12" s="120"/>
      <c r="S12" s="97"/>
      <c r="T12" s="120"/>
      <c r="U12" s="37"/>
      <c r="V12" s="40"/>
      <c r="W12" s="37"/>
      <c r="X12" s="40"/>
      <c r="Y12" s="37"/>
      <c r="Z12" s="40"/>
    </row>
    <row r="13" spans="1:27" x14ac:dyDescent="0.35">
      <c r="A13" s="7"/>
      <c r="B13" s="4"/>
      <c r="C13" s="99"/>
      <c r="D13" s="97"/>
      <c r="E13" s="99"/>
      <c r="F13" s="97"/>
      <c r="G13" s="97"/>
      <c r="H13" s="97"/>
      <c r="I13" s="99"/>
      <c r="J13" s="97"/>
      <c r="K13" s="31"/>
      <c r="L13" s="99"/>
      <c r="M13" s="99"/>
      <c r="N13" s="99"/>
      <c r="O13" s="97"/>
      <c r="P13" s="120"/>
      <c r="Q13" s="97"/>
      <c r="R13" s="120"/>
      <c r="S13" s="97"/>
      <c r="T13" s="120"/>
      <c r="U13" s="37"/>
      <c r="V13" s="40"/>
      <c r="W13" s="37"/>
      <c r="X13" s="40"/>
      <c r="Y13" s="37"/>
      <c r="Z13" s="40"/>
    </row>
    <row r="14" spans="1:27" x14ac:dyDescent="0.35">
      <c r="A14" s="7"/>
      <c r="B14" s="9"/>
      <c r="C14" s="123"/>
      <c r="D14" s="174"/>
      <c r="E14" s="123"/>
      <c r="F14" s="174"/>
      <c r="G14" s="174"/>
      <c r="H14" s="174"/>
      <c r="I14" s="123"/>
      <c r="J14" s="174"/>
      <c r="K14" s="39"/>
      <c r="L14" s="123"/>
      <c r="M14" s="123"/>
      <c r="N14" s="123"/>
      <c r="O14" s="123"/>
      <c r="P14" s="122"/>
      <c r="Q14" s="123"/>
      <c r="R14" s="122"/>
      <c r="S14" s="123"/>
      <c r="T14" s="122"/>
      <c r="U14" s="39"/>
      <c r="V14" s="46"/>
      <c r="W14" s="39"/>
      <c r="X14" s="46"/>
      <c r="Y14" s="39"/>
      <c r="Z14" s="46"/>
    </row>
    <row r="15" spans="1:27" x14ac:dyDescent="0.35">
      <c r="A15" s="22" t="s">
        <v>1</v>
      </c>
      <c r="B15" s="13"/>
      <c r="C15" s="99">
        <f>SUM(C6:C14)</f>
        <v>40000</v>
      </c>
      <c r="D15" s="99">
        <f t="shared" ref="D15" si="0">SUM(D6:D14)</f>
        <v>38040</v>
      </c>
      <c r="E15" s="99">
        <f>SUM(E6:E14)</f>
        <v>38000</v>
      </c>
      <c r="F15" s="99">
        <f t="shared" ref="F15:G15" si="1">SUM(F6:F14)</f>
        <v>35190</v>
      </c>
      <c r="G15" s="99">
        <f t="shared" si="1"/>
        <v>34720</v>
      </c>
      <c r="H15" s="99">
        <f t="shared" ref="H15:I15" si="2">SUM(H6:H14)</f>
        <v>45890</v>
      </c>
      <c r="I15" s="99">
        <f t="shared" si="2"/>
        <v>38000</v>
      </c>
      <c r="J15" s="99">
        <f t="shared" ref="J15" si="3">SUM(J6:J14)</f>
        <v>38115</v>
      </c>
      <c r="K15" s="99">
        <f t="shared" ref="K15:L15" si="4">SUM(K6:K14)</f>
        <v>41000</v>
      </c>
      <c r="L15" s="99">
        <f t="shared" si="4"/>
        <v>41380</v>
      </c>
      <c r="M15" s="99">
        <f t="shared" ref="M15" si="5">SUM(M6:M14)</f>
        <v>39500</v>
      </c>
      <c r="N15" s="99">
        <f t="shared" ref="N15" si="6">SUM(N6:N14)</f>
        <v>39860</v>
      </c>
      <c r="O15" s="97">
        <f t="shared" ref="O15:T15" si="7">SUM(O6:O13)</f>
        <v>36000</v>
      </c>
      <c r="P15" s="120">
        <f t="shared" si="7"/>
        <v>37840</v>
      </c>
      <c r="Q15" s="97">
        <f t="shared" si="7"/>
        <v>37000</v>
      </c>
      <c r="R15" s="120">
        <f t="shared" si="7"/>
        <v>35445</v>
      </c>
      <c r="S15" s="97">
        <f t="shared" si="7"/>
        <v>32130</v>
      </c>
      <c r="T15" s="120">
        <f t="shared" si="7"/>
        <v>34825</v>
      </c>
      <c r="U15" s="27">
        <f t="shared" ref="U15:Z15" si="8">SUM(U6:U13)</f>
        <v>30500</v>
      </c>
      <c r="V15" s="12">
        <f t="shared" si="8"/>
        <v>25305</v>
      </c>
      <c r="W15" s="27">
        <f t="shared" si="8"/>
        <v>34650</v>
      </c>
      <c r="X15" s="12">
        <f t="shared" si="8"/>
        <v>30395</v>
      </c>
      <c r="Y15" s="27">
        <f t="shared" si="8"/>
        <v>33000</v>
      </c>
      <c r="Z15" s="12">
        <f t="shared" si="8"/>
        <v>32460</v>
      </c>
    </row>
    <row r="16" spans="1:27" x14ac:dyDescent="0.35">
      <c r="A16" s="18"/>
      <c r="B16" s="10"/>
      <c r="C16" s="168"/>
      <c r="D16" s="175"/>
      <c r="E16" s="168"/>
      <c r="F16" s="175"/>
      <c r="G16" s="175"/>
      <c r="H16" s="175"/>
      <c r="I16" s="168"/>
      <c r="J16" s="175"/>
      <c r="K16" s="167"/>
      <c r="L16" s="168"/>
      <c r="M16" s="168"/>
      <c r="N16" s="168"/>
      <c r="O16" s="168"/>
      <c r="P16" s="169"/>
      <c r="Q16" s="168"/>
      <c r="R16" s="169"/>
      <c r="S16" s="168"/>
      <c r="T16" s="169"/>
      <c r="U16" s="10"/>
      <c r="W16" s="10"/>
      <c r="Y16" s="10"/>
    </row>
    <row r="17" spans="1:34" x14ac:dyDescent="0.35">
      <c r="A17" s="16" t="s">
        <v>2</v>
      </c>
      <c r="B17" s="13"/>
      <c r="C17" s="99"/>
      <c r="D17" s="97"/>
      <c r="E17" s="99"/>
      <c r="F17" s="97"/>
      <c r="G17" s="97"/>
      <c r="H17" s="97"/>
      <c r="I17" s="99"/>
      <c r="J17" s="97"/>
      <c r="K17" s="31"/>
      <c r="L17" s="99"/>
      <c r="M17" s="97"/>
      <c r="N17" s="99"/>
      <c r="O17" s="99"/>
      <c r="P17" s="120"/>
      <c r="Q17" s="99"/>
      <c r="R17" s="120"/>
      <c r="S17" s="99"/>
      <c r="T17" s="120"/>
      <c r="U17" s="4"/>
      <c r="V17" s="5"/>
      <c r="W17" s="4"/>
      <c r="X17" s="5"/>
      <c r="Y17" s="4"/>
      <c r="Z17" s="5"/>
    </row>
    <row r="18" spans="1:34" hidden="1" x14ac:dyDescent="0.35">
      <c r="A18" s="47" t="s">
        <v>20</v>
      </c>
      <c r="B18" s="52" t="s">
        <v>126</v>
      </c>
      <c r="C18" s="99"/>
      <c r="D18" s="97" t="s">
        <v>7</v>
      </c>
      <c r="E18" s="99"/>
      <c r="F18" s="97" t="s">
        <v>7</v>
      </c>
      <c r="G18" s="97" t="s">
        <v>7</v>
      </c>
      <c r="H18" s="97" t="s">
        <v>7</v>
      </c>
      <c r="I18" s="99"/>
      <c r="J18" s="97" t="s">
        <v>7</v>
      </c>
      <c r="K18" s="31"/>
      <c r="L18" s="99"/>
      <c r="M18" s="97">
        <v>250</v>
      </c>
      <c r="N18" s="99">
        <v>53</v>
      </c>
      <c r="O18" s="97">
        <v>500</v>
      </c>
      <c r="P18" s="120">
        <v>513</v>
      </c>
      <c r="Q18" s="97">
        <v>200</v>
      </c>
      <c r="R18" s="120">
        <v>37</v>
      </c>
      <c r="S18" s="97">
        <v>450</v>
      </c>
      <c r="T18" s="120">
        <v>12</v>
      </c>
      <c r="U18" s="37">
        <v>450</v>
      </c>
      <c r="V18" s="40">
        <v>55</v>
      </c>
      <c r="W18" s="37">
        <v>1004</v>
      </c>
      <c r="X18" s="40">
        <v>347</v>
      </c>
      <c r="Y18" s="37">
        <v>1136</v>
      </c>
      <c r="Z18" s="40">
        <v>277.87</v>
      </c>
    </row>
    <row r="19" spans="1:34" x14ac:dyDescent="0.35">
      <c r="A19" s="7" t="s">
        <v>22</v>
      </c>
      <c r="B19" s="4" t="s">
        <v>127</v>
      </c>
      <c r="C19" s="99">
        <v>2000</v>
      </c>
      <c r="D19" s="97">
        <v>1874</v>
      </c>
      <c r="E19" s="99">
        <v>150</v>
      </c>
      <c r="F19" s="97"/>
      <c r="G19" s="97">
        <v>945</v>
      </c>
      <c r="H19" s="97">
        <v>125</v>
      </c>
      <c r="I19" s="99">
        <v>500</v>
      </c>
      <c r="J19" s="97">
        <v>443.02</v>
      </c>
      <c r="K19" s="31"/>
      <c r="L19" s="99"/>
      <c r="M19" s="97">
        <v>400</v>
      </c>
      <c r="N19" s="99"/>
      <c r="O19" s="97">
        <v>510</v>
      </c>
      <c r="P19" s="120">
        <v>555</v>
      </c>
      <c r="Q19" s="97">
        <v>400</v>
      </c>
      <c r="R19" s="120"/>
      <c r="S19" s="97">
        <v>200</v>
      </c>
      <c r="T19" s="120"/>
      <c r="U19" s="37">
        <v>150</v>
      </c>
      <c r="V19" s="40">
        <v>0</v>
      </c>
      <c r="W19" s="37">
        <v>1000</v>
      </c>
      <c r="X19" s="40">
        <v>0</v>
      </c>
      <c r="Y19" s="37">
        <v>1500</v>
      </c>
      <c r="Z19" s="40">
        <v>0</v>
      </c>
      <c r="AA19" s="373" t="s">
        <v>258</v>
      </c>
    </row>
    <row r="20" spans="1:34" s="344" customFormat="1" x14ac:dyDescent="0.35">
      <c r="A20" s="342" t="s">
        <v>226</v>
      </c>
      <c r="B20" s="4" t="s">
        <v>229</v>
      </c>
      <c r="C20" s="318">
        <v>10000</v>
      </c>
      <c r="D20" s="249">
        <v>9167</v>
      </c>
      <c r="E20" s="318">
        <v>10000</v>
      </c>
      <c r="F20" s="249">
        <v>9167</v>
      </c>
      <c r="G20" s="249">
        <v>9167</v>
      </c>
      <c r="H20" s="249">
        <v>4000</v>
      </c>
      <c r="I20" s="318">
        <v>6000</v>
      </c>
      <c r="J20" s="249"/>
      <c r="K20" s="248"/>
      <c r="L20" s="318"/>
      <c r="M20" s="249"/>
      <c r="N20" s="318"/>
      <c r="O20" s="249"/>
      <c r="P20" s="250"/>
      <c r="Q20" s="249"/>
      <c r="R20" s="250"/>
      <c r="S20" s="249"/>
      <c r="T20" s="250"/>
      <c r="U20" s="244"/>
      <c r="V20" s="251"/>
      <c r="W20" s="244"/>
      <c r="X20" s="251"/>
      <c r="Y20" s="244"/>
      <c r="Z20" s="251"/>
      <c r="AA20" s="343" t="s">
        <v>265</v>
      </c>
    </row>
    <row r="21" spans="1:34" x14ac:dyDescent="0.35">
      <c r="A21" s="7"/>
      <c r="B21" s="4"/>
      <c r="C21" s="99"/>
      <c r="D21" s="97"/>
      <c r="E21" s="99"/>
      <c r="F21" s="97"/>
      <c r="G21" s="97"/>
      <c r="H21" s="97"/>
      <c r="I21" s="99"/>
      <c r="J21" s="97"/>
      <c r="K21" s="31"/>
      <c r="L21" s="99"/>
      <c r="M21" s="97"/>
      <c r="N21" s="99"/>
      <c r="O21" s="97"/>
      <c r="P21" s="120"/>
      <c r="Q21" s="97"/>
      <c r="R21" s="120"/>
      <c r="S21" s="97"/>
      <c r="T21" s="120"/>
      <c r="U21" s="37"/>
      <c r="V21" s="40"/>
      <c r="W21" s="37"/>
      <c r="X21" s="40"/>
      <c r="Y21" s="37"/>
      <c r="Z21" s="40"/>
    </row>
    <row r="22" spans="1:34" s="62" customFormat="1" x14ac:dyDescent="0.35">
      <c r="A22" s="58"/>
      <c r="B22" s="59"/>
      <c r="C22" s="105"/>
      <c r="D22" s="104"/>
      <c r="E22" s="105"/>
      <c r="F22" s="104"/>
      <c r="G22" s="104"/>
      <c r="H22" s="104"/>
      <c r="I22" s="105"/>
      <c r="J22" s="104"/>
      <c r="K22" s="64"/>
      <c r="L22" s="105"/>
      <c r="M22" s="105"/>
      <c r="N22" s="105"/>
      <c r="O22" s="104"/>
      <c r="P22" s="126"/>
      <c r="Q22" s="104"/>
      <c r="R22" s="126"/>
      <c r="S22" s="104"/>
      <c r="T22" s="126"/>
      <c r="U22" s="61"/>
      <c r="V22" s="60"/>
      <c r="W22" s="61"/>
      <c r="X22" s="60"/>
      <c r="Y22" s="61"/>
      <c r="Z22" s="60"/>
      <c r="AA22" s="63"/>
    </row>
    <row r="23" spans="1:34" s="51" customFormat="1" x14ac:dyDescent="0.35">
      <c r="A23" s="55"/>
      <c r="B23" s="48"/>
      <c r="C23" s="171"/>
      <c r="D23" s="130"/>
      <c r="E23" s="171"/>
      <c r="F23" s="130"/>
      <c r="G23" s="130"/>
      <c r="H23" s="130"/>
      <c r="I23" s="171"/>
      <c r="J23" s="130"/>
      <c r="K23" s="170"/>
      <c r="L23" s="171"/>
      <c r="M23" s="171"/>
      <c r="N23" s="171"/>
      <c r="O23" s="130"/>
      <c r="P23" s="129"/>
      <c r="Q23" s="130"/>
      <c r="R23" s="129"/>
      <c r="S23" s="130"/>
      <c r="T23" s="129"/>
      <c r="U23" s="50"/>
      <c r="V23" s="49"/>
      <c r="W23" s="50"/>
      <c r="X23" s="49"/>
      <c r="Y23" s="50"/>
      <c r="Z23" s="49"/>
      <c r="AA23" s="56"/>
    </row>
    <row r="24" spans="1:34" s="51" customFormat="1" x14ac:dyDescent="0.35">
      <c r="A24" s="47"/>
      <c r="B24" s="48"/>
      <c r="C24" s="171"/>
      <c r="D24" s="130"/>
      <c r="E24" s="171"/>
      <c r="F24" s="130"/>
      <c r="G24" s="130"/>
      <c r="H24" s="130"/>
      <c r="I24" s="171"/>
      <c r="J24" s="130"/>
      <c r="K24" s="170"/>
      <c r="L24" s="171"/>
      <c r="M24" s="171"/>
      <c r="N24" s="171"/>
      <c r="O24" s="130"/>
      <c r="P24" s="129"/>
      <c r="Q24" s="130"/>
      <c r="R24" s="129"/>
      <c r="S24" s="130"/>
      <c r="T24" s="129"/>
      <c r="U24" s="50"/>
      <c r="V24" s="49"/>
      <c r="W24" s="50"/>
      <c r="X24" s="49"/>
      <c r="Y24" s="50"/>
      <c r="Z24" s="49"/>
      <c r="AA24" s="56"/>
    </row>
    <row r="25" spans="1:34" s="51" customFormat="1" x14ac:dyDescent="0.35">
      <c r="A25" s="47"/>
      <c r="B25" s="48"/>
      <c r="C25" s="171"/>
      <c r="D25" s="130"/>
      <c r="E25" s="171"/>
      <c r="F25" s="130"/>
      <c r="G25" s="130"/>
      <c r="H25" s="130"/>
      <c r="I25" s="171"/>
      <c r="J25" s="130"/>
      <c r="K25" s="170"/>
      <c r="L25" s="171"/>
      <c r="M25" s="171"/>
      <c r="N25" s="171"/>
      <c r="O25" s="101"/>
      <c r="P25" s="131"/>
      <c r="Q25" s="101"/>
      <c r="R25" s="131"/>
      <c r="S25" s="101"/>
      <c r="T25" s="131"/>
      <c r="U25" s="54"/>
      <c r="V25" s="53"/>
      <c r="W25" s="54"/>
      <c r="X25" s="53"/>
      <c r="Y25" s="54"/>
      <c r="Z25" s="53"/>
      <c r="AA25" s="56"/>
    </row>
    <row r="26" spans="1:34" x14ac:dyDescent="0.35">
      <c r="A26" s="7"/>
      <c r="B26" s="4"/>
      <c r="C26" s="99"/>
      <c r="D26" s="97"/>
      <c r="E26" s="99"/>
      <c r="F26" s="97"/>
      <c r="G26" s="97"/>
      <c r="H26" s="97"/>
      <c r="I26" s="99"/>
      <c r="J26" s="97"/>
      <c r="K26" s="31"/>
      <c r="L26" s="99"/>
      <c r="M26" s="99"/>
      <c r="N26" s="99"/>
      <c r="O26" s="97"/>
      <c r="P26" s="120"/>
      <c r="Q26" s="97"/>
      <c r="R26" s="120"/>
      <c r="S26" s="97"/>
      <c r="T26" s="120"/>
      <c r="U26" s="37"/>
      <c r="V26" s="40"/>
      <c r="W26" s="37"/>
      <c r="X26" s="40"/>
      <c r="Y26" s="37"/>
      <c r="Z26" s="40"/>
      <c r="AH26" s="34"/>
    </row>
    <row r="27" spans="1:34" x14ac:dyDescent="0.35">
      <c r="A27" s="7"/>
      <c r="B27" s="9"/>
      <c r="C27" s="123"/>
      <c r="D27" s="174"/>
      <c r="E27" s="123"/>
      <c r="F27" s="174"/>
      <c r="G27" s="174"/>
      <c r="H27" s="174"/>
      <c r="I27" s="123"/>
      <c r="J27" s="174"/>
      <c r="K27" s="39"/>
      <c r="L27" s="123"/>
      <c r="M27" s="123"/>
      <c r="N27" s="123"/>
      <c r="O27" s="123"/>
      <c r="P27" s="123"/>
      <c r="Q27" s="123"/>
      <c r="R27" s="123"/>
      <c r="S27" s="123"/>
      <c r="T27" s="123"/>
      <c r="U27" s="39"/>
      <c r="V27" s="39"/>
      <c r="W27" s="39"/>
      <c r="X27" s="39"/>
      <c r="Y27" s="39"/>
      <c r="Z27" s="39"/>
    </row>
    <row r="28" spans="1:34" x14ac:dyDescent="0.35">
      <c r="A28" s="22" t="s">
        <v>3</v>
      </c>
      <c r="B28" s="13"/>
      <c r="C28" s="99">
        <f>SUM(C18:C27)</f>
        <v>12000</v>
      </c>
      <c r="D28" s="99">
        <f t="shared" ref="D28" si="9">SUM(D18:D27)</f>
        <v>11041</v>
      </c>
      <c r="E28" s="99">
        <f>SUM(E18:E27)</f>
        <v>10150</v>
      </c>
      <c r="F28" s="99">
        <f t="shared" ref="F28:N28" si="10">SUM(F18:F27)</f>
        <v>9167</v>
      </c>
      <c r="G28" s="99">
        <f t="shared" si="10"/>
        <v>10112</v>
      </c>
      <c r="H28" s="99">
        <f t="shared" si="10"/>
        <v>4125</v>
      </c>
      <c r="I28" s="99">
        <f t="shared" si="10"/>
        <v>6500</v>
      </c>
      <c r="J28" s="99">
        <f t="shared" si="10"/>
        <v>443.02</v>
      </c>
      <c r="K28" s="99">
        <f t="shared" si="10"/>
        <v>0</v>
      </c>
      <c r="L28" s="99">
        <f t="shared" si="10"/>
        <v>0</v>
      </c>
      <c r="M28" s="99">
        <f t="shared" si="10"/>
        <v>650</v>
      </c>
      <c r="N28" s="99">
        <f t="shared" si="10"/>
        <v>53</v>
      </c>
      <c r="O28" s="97">
        <f t="shared" ref="O28:R28" si="11">SUM(O18:O26)</f>
        <v>1010</v>
      </c>
      <c r="P28" s="97">
        <f t="shared" si="11"/>
        <v>1068</v>
      </c>
      <c r="Q28" s="97">
        <f t="shared" si="11"/>
        <v>600</v>
      </c>
      <c r="R28" s="97">
        <f t="shared" si="11"/>
        <v>37</v>
      </c>
      <c r="S28" s="97">
        <f t="shared" ref="S28:Z28" si="12">SUM(S18:S26)</f>
        <v>650</v>
      </c>
      <c r="T28" s="97">
        <f t="shared" si="12"/>
        <v>12</v>
      </c>
      <c r="U28" s="27">
        <f t="shared" si="12"/>
        <v>600</v>
      </c>
      <c r="V28" s="27">
        <f t="shared" si="12"/>
        <v>55</v>
      </c>
      <c r="W28" s="27">
        <f t="shared" si="12"/>
        <v>2004</v>
      </c>
      <c r="X28" s="27">
        <f t="shared" si="12"/>
        <v>347</v>
      </c>
      <c r="Y28" s="27">
        <f t="shared" si="12"/>
        <v>2636</v>
      </c>
      <c r="Z28" s="27">
        <f t="shared" si="12"/>
        <v>277.87</v>
      </c>
    </row>
    <row r="29" spans="1:34" x14ac:dyDescent="0.35">
      <c r="B29" s="10"/>
      <c r="C29" s="168"/>
      <c r="D29" s="175"/>
      <c r="E29" s="168"/>
      <c r="F29" s="175"/>
      <c r="G29" s="175"/>
      <c r="H29" s="175"/>
      <c r="I29" s="168"/>
      <c r="J29" s="175"/>
      <c r="K29" s="167"/>
      <c r="L29" s="168"/>
      <c r="M29" s="168"/>
      <c r="N29" s="168"/>
      <c r="O29" s="168"/>
      <c r="P29" s="168"/>
      <c r="Q29" s="168"/>
      <c r="R29" s="168"/>
      <c r="S29" s="168"/>
      <c r="T29" s="168"/>
      <c r="U29" s="10"/>
      <c r="V29" s="10"/>
      <c r="W29" s="10"/>
      <c r="X29" s="10"/>
      <c r="Y29" s="10"/>
      <c r="Z29" s="10"/>
    </row>
    <row r="30" spans="1:34" x14ac:dyDescent="0.35">
      <c r="A30" s="16" t="s">
        <v>4</v>
      </c>
      <c r="B30" s="36"/>
      <c r="C30" s="120">
        <f>C15-C28</f>
        <v>28000</v>
      </c>
      <c r="D30" s="97">
        <f t="shared" ref="D30:F30" si="13">D15-D28</f>
        <v>26999</v>
      </c>
      <c r="E30" s="120">
        <f>E15-E28</f>
        <v>27850</v>
      </c>
      <c r="F30" s="97">
        <f t="shared" si="13"/>
        <v>26023</v>
      </c>
      <c r="G30" s="97">
        <f t="shared" ref="G30:H30" si="14">G15-G28</f>
        <v>24608</v>
      </c>
      <c r="H30" s="97">
        <f t="shared" si="14"/>
        <v>41765</v>
      </c>
      <c r="I30" s="120">
        <f>I15-I28</f>
        <v>31500</v>
      </c>
      <c r="J30" s="97">
        <f t="shared" ref="J30:R30" si="15">J15-J28</f>
        <v>37671.980000000003</v>
      </c>
      <c r="K30" s="97">
        <f t="shared" si="15"/>
        <v>41000</v>
      </c>
      <c r="L30" s="97">
        <f t="shared" si="15"/>
        <v>41380</v>
      </c>
      <c r="M30" s="97">
        <f t="shared" si="15"/>
        <v>38850</v>
      </c>
      <c r="N30" s="97">
        <f t="shared" si="15"/>
        <v>39807</v>
      </c>
      <c r="O30" s="97">
        <f t="shared" si="15"/>
        <v>34990</v>
      </c>
      <c r="P30" s="97">
        <f t="shared" si="15"/>
        <v>36772</v>
      </c>
      <c r="Q30" s="97">
        <f t="shared" si="15"/>
        <v>36400</v>
      </c>
      <c r="R30" s="97">
        <f t="shared" si="15"/>
        <v>35408</v>
      </c>
      <c r="S30" s="97">
        <f t="shared" ref="S30:Z30" si="16">S15-S28</f>
        <v>31480</v>
      </c>
      <c r="T30" s="97">
        <f t="shared" si="16"/>
        <v>34813</v>
      </c>
      <c r="U30" s="27">
        <f t="shared" si="16"/>
        <v>29900</v>
      </c>
      <c r="V30" s="27">
        <f t="shared" si="16"/>
        <v>25250</v>
      </c>
      <c r="W30" s="27">
        <f t="shared" si="16"/>
        <v>32646</v>
      </c>
      <c r="X30" s="27">
        <f t="shared" si="16"/>
        <v>30048</v>
      </c>
      <c r="Y30" s="27">
        <f t="shared" si="16"/>
        <v>30364</v>
      </c>
      <c r="Z30" s="27">
        <f t="shared" si="16"/>
        <v>32182.13</v>
      </c>
    </row>
    <row r="31" spans="1:34" x14ac:dyDescent="0.35">
      <c r="D31" s="175"/>
      <c r="F31" s="175"/>
      <c r="G31" s="175"/>
      <c r="H31" s="175"/>
      <c r="J31" s="175"/>
    </row>
    <row r="32" spans="1:34" x14ac:dyDescent="0.35">
      <c r="D32" s="175"/>
      <c r="F32" s="175"/>
      <c r="G32" s="175"/>
      <c r="H32" s="175"/>
      <c r="J32" s="175"/>
    </row>
    <row r="33" spans="4:10" x14ac:dyDescent="0.35">
      <c r="D33" s="175"/>
      <c r="F33" s="175"/>
      <c r="G33" s="175"/>
      <c r="H33" s="175"/>
      <c r="J33" s="175"/>
    </row>
    <row r="34" spans="4:10" x14ac:dyDescent="0.35">
      <c r="D34" s="175"/>
      <c r="F34" s="175"/>
      <c r="G34" s="175"/>
      <c r="H34" s="175"/>
      <c r="J34" s="175"/>
    </row>
    <row r="35" spans="4:10" x14ac:dyDescent="0.35">
      <c r="D35" s="175"/>
      <c r="F35" s="175"/>
      <c r="G35" s="175"/>
      <c r="H35" s="175"/>
      <c r="J35" s="175"/>
    </row>
    <row r="36" spans="4:10" x14ac:dyDescent="0.35">
      <c r="D36" s="175"/>
      <c r="F36" s="175"/>
      <c r="G36" s="175"/>
      <c r="H36" s="175"/>
      <c r="J36" s="175"/>
    </row>
    <row r="37" spans="4:10" x14ac:dyDescent="0.35">
      <c r="D37" s="175"/>
      <c r="F37" s="175"/>
      <c r="G37" s="175"/>
      <c r="H37" s="175"/>
      <c r="J37" s="175"/>
    </row>
    <row r="38" spans="4:10" x14ac:dyDescent="0.35">
      <c r="D38" s="175"/>
      <c r="F38" s="175"/>
      <c r="G38" s="175"/>
      <c r="H38" s="175"/>
      <c r="J38" s="175"/>
    </row>
    <row r="39" spans="4:10" x14ac:dyDescent="0.35">
      <c r="D39" s="175"/>
      <c r="F39" s="175"/>
      <c r="G39" s="175"/>
      <c r="H39" s="175"/>
      <c r="J39" s="175"/>
    </row>
    <row r="40" spans="4:10" x14ac:dyDescent="0.35">
      <c r="D40" s="175"/>
      <c r="F40" s="175"/>
      <c r="G40" s="175"/>
      <c r="H40" s="175"/>
      <c r="J40" s="175"/>
    </row>
    <row r="41" spans="4:10" x14ac:dyDescent="0.35">
      <c r="D41" s="175"/>
      <c r="F41" s="175"/>
      <c r="G41" s="175"/>
      <c r="H41" s="175"/>
      <c r="J41" s="175"/>
    </row>
    <row r="42" spans="4:10" x14ac:dyDescent="0.35">
      <c r="D42" s="175"/>
      <c r="F42" s="175"/>
      <c r="G42" s="175"/>
      <c r="H42" s="175"/>
      <c r="J42" s="175"/>
    </row>
    <row r="43" spans="4:10" x14ac:dyDescent="0.35">
      <c r="D43" s="175"/>
      <c r="F43" s="175"/>
      <c r="G43" s="175"/>
      <c r="H43" s="175"/>
      <c r="J43" s="175"/>
    </row>
    <row r="44" spans="4:10" x14ac:dyDescent="0.35">
      <c r="D44" s="175"/>
      <c r="F44" s="175"/>
      <c r="G44" s="175"/>
      <c r="H44" s="175"/>
      <c r="J44" s="175"/>
    </row>
    <row r="45" spans="4:10" x14ac:dyDescent="0.35">
      <c r="D45" s="175"/>
      <c r="F45" s="175"/>
      <c r="G45" s="175"/>
      <c r="H45" s="175"/>
      <c r="J45" s="175"/>
    </row>
    <row r="46" spans="4:10" x14ac:dyDescent="0.35">
      <c r="D46" s="175"/>
      <c r="F46" s="175"/>
      <c r="G46" s="175"/>
      <c r="H46" s="175"/>
      <c r="J46" s="175"/>
    </row>
    <row r="47" spans="4:10" x14ac:dyDescent="0.35">
      <c r="D47" s="175"/>
      <c r="F47" s="175"/>
      <c r="G47" s="175"/>
      <c r="H47" s="175"/>
      <c r="J47" s="175"/>
    </row>
    <row r="48" spans="4:10" x14ac:dyDescent="0.35">
      <c r="D48" s="175"/>
      <c r="F48" s="175"/>
      <c r="G48" s="175"/>
      <c r="H48" s="175"/>
      <c r="J48" s="175"/>
    </row>
    <row r="49" spans="4:10" x14ac:dyDescent="0.35">
      <c r="D49" s="175"/>
      <c r="F49" s="175"/>
      <c r="G49" s="175"/>
      <c r="H49" s="175"/>
      <c r="J49" s="175"/>
    </row>
    <row r="50" spans="4:10" x14ac:dyDescent="0.35">
      <c r="D50" s="175"/>
      <c r="F50" s="175"/>
      <c r="G50" s="175"/>
      <c r="H50" s="175"/>
      <c r="J50" s="175"/>
    </row>
    <row r="51" spans="4:10" x14ac:dyDescent="0.35">
      <c r="D51" s="175"/>
      <c r="F51" s="175"/>
      <c r="G51" s="175"/>
      <c r="H51" s="175"/>
      <c r="J51" s="175"/>
    </row>
    <row r="52" spans="4:10" x14ac:dyDescent="0.35">
      <c r="D52" s="175"/>
      <c r="F52" s="175"/>
      <c r="G52" s="175"/>
      <c r="H52" s="175"/>
      <c r="J52" s="175"/>
    </row>
    <row r="53" spans="4:10" x14ac:dyDescent="0.35">
      <c r="D53" s="175"/>
      <c r="F53" s="175"/>
      <c r="G53" s="175"/>
      <c r="H53" s="175"/>
      <c r="J53" s="175"/>
    </row>
    <row r="54" spans="4:10" x14ac:dyDescent="0.35">
      <c r="D54" s="175"/>
      <c r="F54" s="175"/>
      <c r="G54" s="175"/>
      <c r="H54" s="175"/>
      <c r="J54" s="175"/>
    </row>
    <row r="55" spans="4:10" x14ac:dyDescent="0.35">
      <c r="D55" s="175"/>
      <c r="F55" s="175"/>
      <c r="G55" s="175"/>
      <c r="H55" s="175"/>
      <c r="J55" s="175"/>
    </row>
    <row r="56" spans="4:10" x14ac:dyDescent="0.35">
      <c r="D56" s="175"/>
      <c r="F56" s="175"/>
      <c r="G56" s="175"/>
      <c r="H56" s="175"/>
      <c r="J56" s="175"/>
    </row>
    <row r="57" spans="4:10" x14ac:dyDescent="0.35">
      <c r="D57" s="175"/>
      <c r="F57" s="175"/>
      <c r="G57" s="175"/>
      <c r="H57" s="175"/>
      <c r="J57" s="175"/>
    </row>
    <row r="58" spans="4:10" x14ac:dyDescent="0.35">
      <c r="D58" s="175"/>
      <c r="F58" s="175"/>
      <c r="G58" s="175"/>
      <c r="H58" s="175"/>
      <c r="J58" s="175"/>
    </row>
    <row r="59" spans="4:10" x14ac:dyDescent="0.35">
      <c r="D59" s="175"/>
      <c r="F59" s="175"/>
      <c r="G59" s="175"/>
      <c r="H59" s="175"/>
      <c r="J59" s="175"/>
    </row>
    <row r="60" spans="4:10" x14ac:dyDescent="0.35">
      <c r="D60" s="175"/>
      <c r="F60" s="175"/>
      <c r="G60" s="175"/>
      <c r="H60" s="175"/>
      <c r="J60" s="175"/>
    </row>
    <row r="61" spans="4:10" x14ac:dyDescent="0.35">
      <c r="D61" s="175"/>
      <c r="F61" s="175"/>
      <c r="G61" s="175"/>
      <c r="H61" s="175"/>
      <c r="J61" s="175"/>
    </row>
    <row r="62" spans="4:10" x14ac:dyDescent="0.35">
      <c r="D62" s="175"/>
      <c r="F62" s="175"/>
      <c r="G62" s="175"/>
      <c r="H62" s="175"/>
      <c r="J62" s="175"/>
    </row>
    <row r="63" spans="4:10" x14ac:dyDescent="0.35">
      <c r="D63" s="175"/>
      <c r="F63" s="175"/>
      <c r="G63" s="175"/>
      <c r="H63" s="175"/>
      <c r="J63" s="175"/>
    </row>
  </sheetData>
  <phoneticPr fontId="2" type="noConversion"/>
  <printOptions horizontalCentered="1" verticalCentered="1"/>
  <pageMargins left="0" right="0" top="1" bottom="1" header="0.5" footer="0.5"/>
  <pageSetup scale="78" orientation="landscape" r:id="rId1"/>
  <headerFooter alignWithMargins="0"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58"/>
  <sheetViews>
    <sheetView zoomScale="85" zoomScaleNormal="85" workbookViewId="0">
      <pane ySplit="4" topLeftCell="A5" activePane="bottomLeft" state="frozen"/>
      <selection pane="bottomLeft" activeCell="D8" sqref="D8"/>
    </sheetView>
  </sheetViews>
  <sheetFormatPr defaultColWidth="9.1796875" defaultRowHeight="12.5" x14ac:dyDescent="0.25"/>
  <cols>
    <col min="1" max="1" width="56.26953125" style="255" customWidth="1"/>
    <col min="2" max="2" width="13.54296875" style="255" customWidth="1"/>
    <col min="3" max="3" width="13.54296875" style="238" customWidth="1"/>
    <col min="4" max="4" width="13.54296875" style="255" customWidth="1"/>
    <col min="5" max="5" width="13.54296875" style="238" customWidth="1"/>
    <col min="6" max="8" width="13.54296875" style="255" customWidth="1"/>
    <col min="9" max="9" width="13.54296875" style="238" hidden="1" customWidth="1"/>
    <col min="10" max="14" width="13.54296875" style="255" hidden="1" customWidth="1"/>
    <col min="15" max="15" width="13.26953125" style="255" hidden="1" customWidth="1"/>
    <col min="16" max="16" width="14.81640625" style="255" hidden="1" customWidth="1"/>
    <col min="17" max="17" width="13.26953125" style="255" hidden="1" customWidth="1"/>
    <col min="18" max="18" width="14.81640625" style="255" hidden="1" customWidth="1"/>
    <col min="19" max="19" width="13.26953125" style="255" hidden="1" customWidth="1"/>
    <col min="20" max="20" width="14.81640625" style="255" hidden="1" customWidth="1"/>
    <col min="21" max="21" width="13.26953125" style="255" hidden="1" customWidth="1"/>
    <col min="22" max="22" width="14.81640625" style="255" hidden="1" customWidth="1"/>
    <col min="23" max="23" width="13.26953125" style="255" hidden="1" customWidth="1"/>
    <col min="24" max="24" width="14.81640625" style="255" hidden="1" customWidth="1"/>
    <col min="25" max="25" width="13.26953125" style="255" hidden="1" customWidth="1"/>
    <col min="26" max="26" width="14.81640625" style="255" hidden="1" customWidth="1"/>
    <col min="27" max="27" width="38.26953125" style="254" customWidth="1"/>
    <col min="28" max="16384" width="9.1796875" style="255"/>
  </cols>
  <sheetData>
    <row r="1" spans="1:27" ht="15.75" customHeight="1" x14ac:dyDescent="0.35">
      <c r="A1" s="252" t="str">
        <f>COMBINED!A1</f>
        <v>OHIO CHAPTER ISA</v>
      </c>
      <c r="B1" s="253"/>
      <c r="D1" s="253"/>
      <c r="F1" s="253"/>
      <c r="G1" s="253"/>
      <c r="H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</row>
    <row r="2" spans="1:27" ht="15.5" x14ac:dyDescent="0.35">
      <c r="A2" s="252" t="str">
        <f>COMBINED!A2</f>
        <v>2022 - 2023 BUDGET</v>
      </c>
      <c r="B2" s="162" t="s">
        <v>233</v>
      </c>
      <c r="C2" s="169"/>
      <c r="D2" s="252"/>
      <c r="E2" s="169"/>
      <c r="F2" s="252"/>
      <c r="G2" s="252"/>
      <c r="H2" s="252"/>
      <c r="I2" s="169"/>
      <c r="J2" s="252"/>
      <c r="K2" s="252"/>
      <c r="L2" s="252"/>
      <c r="M2" s="252"/>
      <c r="N2" s="252"/>
      <c r="O2" s="252"/>
      <c r="P2" s="252"/>
      <c r="Q2" s="252"/>
      <c r="R2" s="252"/>
      <c r="S2" s="252"/>
      <c r="T2" s="252"/>
      <c r="U2" s="252"/>
      <c r="V2" s="252"/>
      <c r="W2" s="252"/>
      <c r="X2" s="252"/>
      <c r="Y2" s="252"/>
      <c r="Z2" s="252"/>
    </row>
    <row r="3" spans="1:27" s="257" customFormat="1" ht="15.75" customHeight="1" x14ac:dyDescent="0.35">
      <c r="A3" s="377" t="str">
        <f>COMBINED!A3</f>
        <v>10/03/2022 Approved by BoD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</row>
    <row r="4" spans="1:27" ht="46.5" x14ac:dyDescent="0.35">
      <c r="A4" s="258"/>
      <c r="B4" s="258"/>
      <c r="C4" s="164" t="str">
        <f>COMBINED!B4</f>
        <v>2022-2023 Budget</v>
      </c>
      <c r="D4" s="164" t="str">
        <f>COMBINED!C4</f>
        <v>2021-2022 Actual as of 8/31/22</v>
      </c>
      <c r="E4" s="11" t="str">
        <f>COMBINED!D4</f>
        <v>2021-2022 Budget</v>
      </c>
      <c r="F4" s="11" t="str">
        <f>COMBINED!E4</f>
        <v>2020-2021 Actual as of 8/31/21</v>
      </c>
      <c r="G4" s="11" t="str">
        <f>COMBINED!G4</f>
        <v>2019-2020 Actual as of 9/30/20</v>
      </c>
      <c r="H4" s="11" t="str">
        <f>COMBINED!I4</f>
        <v>2018-2019 Actual as of 9/31/19</v>
      </c>
      <c r="I4" s="11" t="s">
        <v>222</v>
      </c>
      <c r="J4" s="11" t="str">
        <f>COMBINED!K4</f>
        <v>2017-2018 Actual as of 9/30/18</v>
      </c>
      <c r="K4" s="259" t="str">
        <f>COMBINED!L4</f>
        <v>2017-2018 Budget</v>
      </c>
      <c r="L4" s="259" t="str">
        <f>COMBINED!M4</f>
        <v>2016-2017 Actual as of 9/30/17</v>
      </c>
      <c r="M4" s="260" t="s">
        <v>188</v>
      </c>
      <c r="N4" s="260" t="s">
        <v>198</v>
      </c>
      <c r="O4" s="259" t="str">
        <f>COMBINED!P4</f>
        <v>2015-2016 Budget</v>
      </c>
      <c r="P4" s="259" t="str">
        <f>COMBINED!Q4</f>
        <v>2014-2015 Actual as of 9/30/15</v>
      </c>
      <c r="Q4" s="259" t="str">
        <f>COMBINED!R4</f>
        <v>2014-2015 Budget</v>
      </c>
      <c r="R4" s="259" t="str">
        <f>COMBINED!S4</f>
        <v>2013-2014 Actual as of 9/30/14</v>
      </c>
      <c r="S4" s="259" t="str">
        <f>COMBINED!T4</f>
        <v>2013-2014 Budget</v>
      </c>
      <c r="T4" s="259" t="str">
        <f>COMBINED!U4</f>
        <v>2012-2013 Actual as of 9/30/2013</v>
      </c>
      <c r="U4" s="259" t="str">
        <f>COMBINED!V4</f>
        <v>2012-2013 Budget</v>
      </c>
      <c r="V4" s="259" t="str">
        <f>COMBINED!W4</f>
        <v>2011-12 Actual as of 8/31/2012</v>
      </c>
      <c r="W4" s="259" t="str">
        <f>COMBINED!X4</f>
        <v>2011 BUDGET</v>
      </c>
      <c r="X4" s="259" t="str">
        <f>COMBINED!Y4</f>
        <v>2010-11 Actual as of 09/30/2011</v>
      </c>
      <c r="Y4" s="259" t="str">
        <f>COMBINED!Z4</f>
        <v>2010 BUDGET</v>
      </c>
      <c r="Z4" s="259" t="str">
        <f>COMBINED!AA4</f>
        <v>2009      Actual as of 09/30/2010</v>
      </c>
    </row>
    <row r="5" spans="1:27" ht="15.5" x14ac:dyDescent="0.35">
      <c r="A5" s="261" t="s">
        <v>0</v>
      </c>
      <c r="B5" s="262" t="s">
        <v>5</v>
      </c>
      <c r="C5" s="319"/>
      <c r="D5" s="264"/>
      <c r="E5" s="319"/>
      <c r="F5" s="264"/>
      <c r="G5" s="264"/>
      <c r="H5" s="264"/>
      <c r="I5" s="319"/>
      <c r="J5" s="264"/>
      <c r="K5" s="263"/>
      <c r="L5" s="263"/>
      <c r="M5" s="264"/>
      <c r="N5" s="265"/>
      <c r="O5" s="266"/>
      <c r="P5" s="266"/>
      <c r="Q5" s="266"/>
      <c r="R5" s="266"/>
      <c r="S5" s="266"/>
      <c r="T5" s="266"/>
      <c r="U5" s="263"/>
      <c r="V5" s="263"/>
      <c r="W5" s="263"/>
      <c r="X5" s="263"/>
      <c r="Y5" s="263"/>
      <c r="Z5" s="263"/>
    </row>
    <row r="6" spans="1:27" ht="15.5" x14ac:dyDescent="0.35">
      <c r="A6" s="267"/>
      <c r="B6" s="268"/>
      <c r="C6" s="99"/>
      <c r="D6" s="268"/>
      <c r="E6" s="99"/>
      <c r="F6" s="268"/>
      <c r="G6" s="268"/>
      <c r="H6" s="268"/>
      <c r="I6" s="99"/>
      <c r="J6" s="268"/>
      <c r="K6" s="268"/>
      <c r="L6" s="269"/>
      <c r="M6" s="270"/>
      <c r="N6" s="270"/>
      <c r="O6" s="270"/>
      <c r="P6" s="270"/>
      <c r="Q6" s="270"/>
      <c r="R6" s="270"/>
      <c r="S6" s="270"/>
      <c r="T6" s="270"/>
      <c r="U6" s="271"/>
      <c r="V6" s="271"/>
      <c r="W6" s="271"/>
      <c r="X6" s="271"/>
      <c r="Y6" s="271"/>
      <c r="Z6" s="271"/>
    </row>
    <row r="7" spans="1:27" ht="15.5" x14ac:dyDescent="0.35">
      <c r="A7" s="267"/>
      <c r="B7" s="268"/>
      <c r="C7" s="99"/>
      <c r="D7" s="268"/>
      <c r="E7" s="99"/>
      <c r="F7" s="268"/>
      <c r="G7" s="268"/>
      <c r="H7" s="268"/>
      <c r="I7" s="99"/>
      <c r="J7" s="268"/>
      <c r="K7" s="268"/>
      <c r="L7" s="269"/>
      <c r="M7" s="270"/>
      <c r="N7" s="270"/>
      <c r="O7" s="270"/>
      <c r="P7" s="270"/>
      <c r="Q7" s="270"/>
      <c r="R7" s="270"/>
      <c r="S7" s="270"/>
      <c r="T7" s="270"/>
      <c r="U7" s="271"/>
      <c r="V7" s="271"/>
      <c r="W7" s="271"/>
      <c r="X7" s="271"/>
      <c r="Y7" s="271"/>
      <c r="Z7" s="271"/>
    </row>
    <row r="8" spans="1:27" ht="15.5" x14ac:dyDescent="0.35">
      <c r="A8" s="267"/>
      <c r="B8" s="272"/>
      <c r="C8" s="123"/>
      <c r="D8" s="272"/>
      <c r="E8" s="123"/>
      <c r="F8" s="272"/>
      <c r="G8" s="272"/>
      <c r="H8" s="272"/>
      <c r="I8" s="123"/>
      <c r="J8" s="272"/>
      <c r="K8" s="272"/>
      <c r="L8" s="273"/>
      <c r="M8" s="274"/>
      <c r="N8" s="274"/>
      <c r="O8" s="273"/>
      <c r="P8" s="273"/>
      <c r="Q8" s="273"/>
      <c r="R8" s="273"/>
      <c r="S8" s="273"/>
      <c r="T8" s="273"/>
      <c r="U8" s="272"/>
      <c r="V8" s="272"/>
      <c r="W8" s="272"/>
      <c r="X8" s="272"/>
      <c r="Y8" s="272"/>
      <c r="Z8" s="272"/>
    </row>
    <row r="9" spans="1:27" ht="15.5" x14ac:dyDescent="0.35">
      <c r="A9" s="275" t="s">
        <v>1</v>
      </c>
      <c r="B9" s="276"/>
      <c r="C9" s="99"/>
      <c r="D9" s="268"/>
      <c r="E9" s="99"/>
      <c r="F9" s="268"/>
      <c r="G9" s="268"/>
      <c r="H9" s="268"/>
      <c r="I9" s="99"/>
      <c r="J9" s="268"/>
      <c r="K9" s="268"/>
      <c r="L9" s="269"/>
      <c r="M9" s="270">
        <f t="shared" ref="M9:T9" si="0">SUM(M6:M7)</f>
        <v>0</v>
      </c>
      <c r="N9" s="270">
        <f t="shared" si="0"/>
        <v>0</v>
      </c>
      <c r="O9" s="270">
        <f t="shared" si="0"/>
        <v>0</v>
      </c>
      <c r="P9" s="270">
        <f t="shared" si="0"/>
        <v>0</v>
      </c>
      <c r="Q9" s="270">
        <f t="shared" si="0"/>
        <v>0</v>
      </c>
      <c r="R9" s="270">
        <f t="shared" si="0"/>
        <v>0</v>
      </c>
      <c r="S9" s="270">
        <f t="shared" si="0"/>
        <v>0</v>
      </c>
      <c r="T9" s="270">
        <f t="shared" si="0"/>
        <v>0</v>
      </c>
      <c r="U9" s="271">
        <f t="shared" ref="U9:Z9" si="1">SUM(U6:U7)</f>
        <v>0</v>
      </c>
      <c r="V9" s="271">
        <f t="shared" si="1"/>
        <v>0</v>
      </c>
      <c r="W9" s="271">
        <f t="shared" si="1"/>
        <v>0</v>
      </c>
      <c r="X9" s="271">
        <f t="shared" si="1"/>
        <v>0</v>
      </c>
      <c r="Y9" s="271">
        <f t="shared" si="1"/>
        <v>0</v>
      </c>
      <c r="Z9" s="271">
        <f t="shared" si="1"/>
        <v>0</v>
      </c>
    </row>
    <row r="10" spans="1:27" ht="15.5" x14ac:dyDescent="0.35">
      <c r="A10" s="252"/>
      <c r="B10" s="277"/>
      <c r="C10" s="168"/>
      <c r="D10" s="277"/>
      <c r="E10" s="168"/>
      <c r="F10" s="277"/>
      <c r="G10" s="277"/>
      <c r="H10" s="277"/>
      <c r="I10" s="168"/>
      <c r="J10" s="277"/>
      <c r="K10" s="277"/>
      <c r="L10" s="278"/>
      <c r="M10" s="279"/>
      <c r="N10" s="279"/>
      <c r="O10" s="278"/>
      <c r="P10" s="278"/>
      <c r="Q10" s="278"/>
      <c r="R10" s="278"/>
      <c r="S10" s="278"/>
      <c r="T10" s="278"/>
      <c r="U10" s="277"/>
      <c r="V10" s="277"/>
      <c r="W10" s="277"/>
      <c r="X10" s="277"/>
      <c r="Y10" s="277"/>
      <c r="Z10" s="277"/>
    </row>
    <row r="11" spans="1:27" ht="15.5" x14ac:dyDescent="0.35">
      <c r="A11" s="280" t="s">
        <v>2</v>
      </c>
      <c r="B11" s="276"/>
      <c r="C11" s="99"/>
      <c r="D11" s="268"/>
      <c r="E11" s="99"/>
      <c r="F11" s="268"/>
      <c r="G11" s="268"/>
      <c r="H11" s="268"/>
      <c r="I11" s="346"/>
      <c r="J11" s="268"/>
      <c r="K11" s="268"/>
      <c r="L11" s="269"/>
      <c r="M11" s="270"/>
      <c r="N11" s="270"/>
      <c r="O11" s="269"/>
      <c r="P11" s="269"/>
      <c r="Q11" s="269"/>
      <c r="R11" s="269"/>
      <c r="S11" s="269"/>
      <c r="T11" s="269"/>
      <c r="U11" s="268"/>
      <c r="V11" s="268"/>
      <c r="W11" s="268"/>
      <c r="X11" s="268"/>
      <c r="Y11" s="268"/>
      <c r="Z11" s="268"/>
    </row>
    <row r="12" spans="1:27" s="334" customFormat="1" ht="15.5" hidden="1" x14ac:dyDescent="0.35">
      <c r="A12" s="333" t="s">
        <v>18</v>
      </c>
      <c r="B12" s="170" t="s">
        <v>232</v>
      </c>
      <c r="C12" s="171"/>
      <c r="D12" s="171"/>
      <c r="E12" s="171"/>
      <c r="F12" s="171"/>
      <c r="G12" s="171"/>
      <c r="H12" s="171"/>
      <c r="I12" s="106"/>
      <c r="J12" s="171"/>
      <c r="K12" s="50"/>
      <c r="L12" s="130"/>
      <c r="M12" s="130"/>
      <c r="N12" s="130"/>
      <c r="O12" s="130">
        <v>40</v>
      </c>
      <c r="P12" s="130">
        <v>38</v>
      </c>
      <c r="Q12" s="130">
        <v>0</v>
      </c>
      <c r="R12" s="130"/>
      <c r="S12" s="130">
        <v>40</v>
      </c>
      <c r="T12" s="130">
        <v>33</v>
      </c>
      <c r="U12" s="50">
        <v>320</v>
      </c>
      <c r="V12" s="50">
        <v>59</v>
      </c>
      <c r="W12" s="50">
        <v>250</v>
      </c>
      <c r="X12" s="50">
        <v>105</v>
      </c>
      <c r="Y12" s="50">
        <v>250</v>
      </c>
      <c r="Z12" s="50">
        <v>239.95</v>
      </c>
    </row>
    <row r="13" spans="1:27" s="334" customFormat="1" ht="15.5" hidden="1" x14ac:dyDescent="0.35">
      <c r="A13" s="333" t="s">
        <v>19</v>
      </c>
      <c r="B13" s="57" t="s">
        <v>232</v>
      </c>
      <c r="C13" s="106"/>
      <c r="D13" s="106"/>
      <c r="E13" s="106"/>
      <c r="F13" s="106"/>
      <c r="G13" s="106"/>
      <c r="H13" s="106"/>
      <c r="I13" s="106"/>
      <c r="J13" s="106"/>
      <c r="K13" s="54"/>
      <c r="L13" s="101"/>
      <c r="M13" s="101"/>
      <c r="N13" s="101">
        <v>124</v>
      </c>
      <c r="O13" s="101">
        <v>200</v>
      </c>
      <c r="P13" s="101">
        <v>210</v>
      </c>
      <c r="Q13" s="101">
        <v>225</v>
      </c>
      <c r="R13" s="101">
        <v>220</v>
      </c>
      <c r="S13" s="101">
        <v>225</v>
      </c>
      <c r="T13" s="101">
        <v>378</v>
      </c>
      <c r="U13" s="54">
        <v>205</v>
      </c>
      <c r="V13" s="54">
        <v>81</v>
      </c>
      <c r="W13" s="54">
        <v>250</v>
      </c>
      <c r="X13" s="54">
        <v>31</v>
      </c>
      <c r="Y13" s="54">
        <v>250</v>
      </c>
      <c r="Z13" s="54">
        <v>0</v>
      </c>
    </row>
    <row r="14" spans="1:27" s="334" customFormat="1" ht="15.5" hidden="1" x14ac:dyDescent="0.35">
      <c r="A14" s="333" t="s">
        <v>20</v>
      </c>
      <c r="B14" s="57" t="s">
        <v>232</v>
      </c>
      <c r="C14" s="106"/>
      <c r="D14" s="106"/>
      <c r="E14" s="106"/>
      <c r="F14" s="106"/>
      <c r="G14" s="106"/>
      <c r="H14" s="106">
        <v>433</v>
      </c>
      <c r="I14" s="106"/>
      <c r="J14" s="106"/>
      <c r="K14" s="54"/>
      <c r="L14" s="101"/>
      <c r="M14" s="101"/>
      <c r="N14" s="101"/>
      <c r="O14" s="101">
        <v>100</v>
      </c>
      <c r="P14" s="101">
        <v>414</v>
      </c>
      <c r="Q14" s="101">
        <v>550</v>
      </c>
      <c r="R14" s="101">
        <v>515</v>
      </c>
      <c r="S14" s="101">
        <v>620</v>
      </c>
      <c r="T14" s="101">
        <v>616</v>
      </c>
      <c r="U14" s="54">
        <v>655</v>
      </c>
      <c r="V14" s="54">
        <v>358</v>
      </c>
      <c r="W14" s="54">
        <v>500</v>
      </c>
      <c r="X14" s="54">
        <v>403</v>
      </c>
      <c r="Y14" s="54">
        <v>500</v>
      </c>
      <c r="Z14" s="54">
        <v>384.12</v>
      </c>
      <c r="AA14" s="447"/>
    </row>
    <row r="15" spans="1:27" ht="15.5" x14ac:dyDescent="0.35">
      <c r="A15" s="267" t="s">
        <v>22</v>
      </c>
      <c r="B15" s="268" t="s">
        <v>120</v>
      </c>
      <c r="C15" s="99"/>
      <c r="D15" s="99"/>
      <c r="E15" s="99"/>
      <c r="F15" s="99"/>
      <c r="G15" s="99"/>
      <c r="H15" s="99"/>
      <c r="I15" s="99">
        <v>20</v>
      </c>
      <c r="J15" s="99">
        <v>19.989999999999998</v>
      </c>
      <c r="K15" s="271"/>
      <c r="L15" s="270"/>
      <c r="M15" s="270"/>
      <c r="N15" s="270">
        <v>120</v>
      </c>
      <c r="O15" s="270">
        <v>200</v>
      </c>
      <c r="P15" s="270">
        <v>677</v>
      </c>
      <c r="Q15" s="270">
        <v>1450</v>
      </c>
      <c r="R15" s="270">
        <v>1432</v>
      </c>
      <c r="S15" s="270">
        <v>650</v>
      </c>
      <c r="T15" s="270">
        <v>632</v>
      </c>
      <c r="U15" s="271">
        <v>1050</v>
      </c>
      <c r="V15" s="271">
        <v>0</v>
      </c>
      <c r="W15" s="271">
        <v>1300</v>
      </c>
      <c r="X15" s="271">
        <v>939</v>
      </c>
      <c r="Y15" s="271">
        <v>1000</v>
      </c>
      <c r="Z15" s="271">
        <v>706.72</v>
      </c>
    </row>
    <row r="16" spans="1:27" ht="62" x14ac:dyDescent="0.35">
      <c r="A16" s="267" t="s">
        <v>158</v>
      </c>
      <c r="B16" s="268" t="s">
        <v>121</v>
      </c>
      <c r="C16" s="99">
        <v>4200</v>
      </c>
      <c r="D16" s="99"/>
      <c r="E16" s="99">
        <v>3700</v>
      </c>
      <c r="F16" s="99"/>
      <c r="G16" s="99">
        <v>475</v>
      </c>
      <c r="H16" s="99">
        <v>301</v>
      </c>
      <c r="I16" s="99">
        <v>8000</v>
      </c>
      <c r="J16" s="99">
        <v>4080</v>
      </c>
      <c r="K16" s="97">
        <v>8210</v>
      </c>
      <c r="L16" s="270">
        <v>7232</v>
      </c>
      <c r="M16" s="270">
        <v>12075</v>
      </c>
      <c r="N16" s="270">
        <v>4716</v>
      </c>
      <c r="O16" s="270">
        <v>10350</v>
      </c>
      <c r="P16" s="270">
        <v>4289</v>
      </c>
      <c r="Q16" s="270">
        <v>5000</v>
      </c>
      <c r="R16" s="270">
        <v>5044</v>
      </c>
      <c r="S16" s="270">
        <v>6900</v>
      </c>
      <c r="T16" s="270">
        <v>3987</v>
      </c>
      <c r="U16" s="271">
        <v>5000</v>
      </c>
      <c r="V16" s="271">
        <v>0</v>
      </c>
      <c r="W16" s="271">
        <v>1200</v>
      </c>
      <c r="X16" s="271">
        <v>3990</v>
      </c>
      <c r="Y16" s="271">
        <v>4000</v>
      </c>
      <c r="Z16" s="271">
        <v>0</v>
      </c>
      <c r="AA16" s="347" t="s">
        <v>278</v>
      </c>
    </row>
    <row r="17" spans="1:27" ht="15.5" hidden="1" x14ac:dyDescent="0.35">
      <c r="A17" s="333" t="s">
        <v>38</v>
      </c>
      <c r="B17" s="57" t="s">
        <v>122</v>
      </c>
      <c r="C17" s="99"/>
      <c r="D17" s="99"/>
      <c r="E17" s="99"/>
      <c r="F17" s="99"/>
      <c r="G17" s="99"/>
      <c r="H17" s="99"/>
      <c r="I17" s="99">
        <v>30</v>
      </c>
      <c r="J17" s="99">
        <v>27</v>
      </c>
      <c r="K17" s="97">
        <v>100</v>
      </c>
      <c r="L17" s="270"/>
      <c r="M17" s="270">
        <v>200</v>
      </c>
      <c r="N17" s="270">
        <v>169.02</v>
      </c>
      <c r="O17" s="270">
        <v>185</v>
      </c>
      <c r="P17" s="270">
        <v>180</v>
      </c>
      <c r="Q17" s="270">
        <v>450</v>
      </c>
      <c r="R17" s="270">
        <v>390</v>
      </c>
      <c r="S17" s="270">
        <v>500</v>
      </c>
      <c r="T17" s="270">
        <v>2205</v>
      </c>
      <c r="U17" s="271">
        <v>1100</v>
      </c>
      <c r="V17" s="271">
        <v>0</v>
      </c>
      <c r="W17" s="271">
        <v>200</v>
      </c>
      <c r="X17" s="271">
        <v>91</v>
      </c>
      <c r="Y17" s="271">
        <v>200</v>
      </c>
      <c r="Z17" s="271">
        <v>0</v>
      </c>
      <c r="AA17" s="243"/>
    </row>
    <row r="18" spans="1:27" ht="15.5" x14ac:dyDescent="0.35">
      <c r="A18" s="267" t="s">
        <v>146</v>
      </c>
      <c r="B18" s="268" t="s">
        <v>147</v>
      </c>
      <c r="C18" s="99">
        <v>3000</v>
      </c>
      <c r="D18" s="99"/>
      <c r="E18" s="99"/>
      <c r="F18" s="99"/>
      <c r="G18" s="99"/>
      <c r="H18" s="99"/>
      <c r="I18" s="99">
        <v>0</v>
      </c>
      <c r="J18" s="99">
        <v>2466.88</v>
      </c>
      <c r="K18" s="249"/>
      <c r="L18" s="270">
        <v>355.6</v>
      </c>
      <c r="M18" s="270">
        <v>1500</v>
      </c>
      <c r="N18" s="270">
        <v>-1000</v>
      </c>
      <c r="O18" s="270"/>
      <c r="P18" s="270"/>
      <c r="Q18" s="270">
        <v>0</v>
      </c>
      <c r="R18" s="270">
        <v>4217</v>
      </c>
      <c r="S18" s="270">
        <v>4500</v>
      </c>
      <c r="T18" s="270"/>
      <c r="U18" s="271">
        <v>4500</v>
      </c>
      <c r="V18" s="271"/>
      <c r="W18" s="271"/>
      <c r="X18" s="271"/>
      <c r="Y18" s="271"/>
      <c r="Z18" s="271"/>
    </row>
    <row r="19" spans="1:27" ht="15.5" x14ac:dyDescent="0.35">
      <c r="A19" s="267" t="s">
        <v>24</v>
      </c>
      <c r="B19" s="268" t="s">
        <v>123</v>
      </c>
      <c r="C19" s="99"/>
      <c r="D19" s="99">
        <v>1014</v>
      </c>
      <c r="E19" s="99">
        <v>500</v>
      </c>
      <c r="F19" s="99"/>
      <c r="G19" s="99">
        <v>470</v>
      </c>
      <c r="H19" s="99">
        <v>689</v>
      </c>
      <c r="I19" s="99">
        <v>950</v>
      </c>
      <c r="J19" s="99">
        <v>877.12</v>
      </c>
      <c r="K19" s="97">
        <v>500</v>
      </c>
      <c r="L19" s="270">
        <v>524</v>
      </c>
      <c r="M19" s="270">
        <v>500</v>
      </c>
      <c r="N19" s="270">
        <v>289.77999999999997</v>
      </c>
      <c r="O19" s="270">
        <v>425</v>
      </c>
      <c r="P19" s="270">
        <v>385</v>
      </c>
      <c r="Q19" s="270">
        <v>300</v>
      </c>
      <c r="R19" s="270">
        <v>372</v>
      </c>
      <c r="S19" s="270">
        <v>500</v>
      </c>
      <c r="T19" s="270">
        <v>412</v>
      </c>
      <c r="U19" s="271">
        <v>500</v>
      </c>
      <c r="V19" s="271">
        <v>778</v>
      </c>
      <c r="W19" s="271">
        <v>2326</v>
      </c>
      <c r="X19" s="271">
        <v>2542</v>
      </c>
      <c r="Y19" s="271">
        <v>3532</v>
      </c>
      <c r="Z19" s="271">
        <v>1288.74</v>
      </c>
    </row>
    <row r="20" spans="1:27" ht="15.5" x14ac:dyDescent="0.35">
      <c r="A20" s="267" t="s">
        <v>159</v>
      </c>
      <c r="B20" s="268" t="s">
        <v>160</v>
      </c>
      <c r="C20" s="99"/>
      <c r="D20" s="311"/>
      <c r="E20" s="99">
        <v>500</v>
      </c>
      <c r="F20" s="311"/>
      <c r="G20" s="311">
        <v>321</v>
      </c>
      <c r="H20" s="311">
        <v>6800</v>
      </c>
      <c r="I20" s="99">
        <v>2000</v>
      </c>
      <c r="J20" s="311">
        <v>900</v>
      </c>
      <c r="K20" s="97">
        <v>2000</v>
      </c>
      <c r="L20" s="270">
        <v>1500</v>
      </c>
      <c r="M20" s="270">
        <v>2000</v>
      </c>
      <c r="N20" s="270"/>
      <c r="O20" s="270">
        <v>500</v>
      </c>
      <c r="P20" s="270"/>
      <c r="Q20" s="270">
        <v>1000</v>
      </c>
      <c r="R20" s="270">
        <v>500</v>
      </c>
      <c r="S20" s="270">
        <v>3000</v>
      </c>
      <c r="T20" s="270">
        <v>5000</v>
      </c>
      <c r="U20" s="271"/>
      <c r="V20" s="271"/>
      <c r="W20" s="271"/>
      <c r="X20" s="271"/>
      <c r="Y20" s="271"/>
      <c r="Z20" s="271"/>
      <c r="AA20" s="348"/>
    </row>
    <row r="21" spans="1:27" ht="31.5" customHeight="1" x14ac:dyDescent="0.35">
      <c r="A21" s="267" t="s">
        <v>161</v>
      </c>
      <c r="B21" s="268" t="s">
        <v>124</v>
      </c>
      <c r="C21" s="99">
        <v>1000</v>
      </c>
      <c r="D21" s="311">
        <v>-53</v>
      </c>
      <c r="E21" s="99"/>
      <c r="F21" s="311"/>
      <c r="G21" s="311">
        <v>986</v>
      </c>
      <c r="H21" s="311">
        <v>169</v>
      </c>
      <c r="I21" s="99">
        <v>1350</v>
      </c>
      <c r="J21" s="311">
        <v>539.28</v>
      </c>
      <c r="K21" s="97">
        <v>600</v>
      </c>
      <c r="L21" s="270">
        <v>361</v>
      </c>
      <c r="M21" s="270">
        <v>450</v>
      </c>
      <c r="N21" s="270">
        <v>322.16000000000003</v>
      </c>
      <c r="O21" s="270">
        <v>600</v>
      </c>
      <c r="P21" s="270">
        <v>252</v>
      </c>
      <c r="Q21" s="270">
        <v>600</v>
      </c>
      <c r="R21" s="270">
        <v>199</v>
      </c>
      <c r="S21" s="270">
        <v>1000</v>
      </c>
      <c r="T21" s="270">
        <v>417</v>
      </c>
      <c r="U21" s="271">
        <v>1430</v>
      </c>
      <c r="V21" s="271">
        <v>575</v>
      </c>
      <c r="W21" s="271">
        <v>1000</v>
      </c>
      <c r="X21" s="271">
        <v>909</v>
      </c>
      <c r="Y21" s="271">
        <v>525</v>
      </c>
      <c r="Z21" s="271">
        <v>0</v>
      </c>
      <c r="AA21" s="348" t="s">
        <v>279</v>
      </c>
    </row>
    <row r="22" spans="1:27" ht="15.5" x14ac:dyDescent="0.35">
      <c r="A22" s="267"/>
      <c r="B22" s="268"/>
      <c r="C22" s="99"/>
      <c r="D22" s="311"/>
      <c r="E22" s="99"/>
      <c r="F22" s="311"/>
      <c r="G22" s="311"/>
      <c r="H22" s="311"/>
      <c r="I22" s="99"/>
      <c r="J22" s="311"/>
      <c r="K22" s="271"/>
      <c r="L22" s="270"/>
      <c r="M22" s="270"/>
      <c r="N22" s="270"/>
      <c r="O22" s="281"/>
      <c r="P22" s="270"/>
      <c r="Q22" s="281"/>
      <c r="R22" s="270"/>
      <c r="S22" s="281"/>
      <c r="T22" s="270"/>
      <c r="U22" s="258"/>
      <c r="V22" s="271"/>
      <c r="W22" s="258"/>
      <c r="X22" s="271"/>
      <c r="Y22" s="258"/>
      <c r="Z22" s="271"/>
    </row>
    <row r="23" spans="1:27" ht="15.5" x14ac:dyDescent="0.35">
      <c r="A23" s="267"/>
      <c r="B23" s="268"/>
      <c r="C23" s="99"/>
      <c r="D23" s="311"/>
      <c r="E23" s="99"/>
      <c r="F23" s="311"/>
      <c r="G23" s="311"/>
      <c r="H23" s="311"/>
      <c r="I23" s="99"/>
      <c r="J23" s="311"/>
      <c r="K23" s="271"/>
      <c r="L23" s="270"/>
      <c r="M23" s="269"/>
      <c r="N23" s="270"/>
      <c r="O23" s="281"/>
      <c r="P23" s="270"/>
      <c r="Q23" s="281"/>
      <c r="R23" s="270"/>
      <c r="S23" s="281"/>
      <c r="T23" s="270"/>
      <c r="U23" s="258"/>
      <c r="V23" s="271"/>
      <c r="W23" s="258"/>
      <c r="X23" s="271"/>
      <c r="Y23" s="258"/>
      <c r="Z23" s="271"/>
    </row>
    <row r="24" spans="1:27" s="287" customFormat="1" ht="15.5" x14ac:dyDescent="0.35">
      <c r="A24" s="282"/>
      <c r="B24" s="283"/>
      <c r="C24" s="105"/>
      <c r="D24" s="312"/>
      <c r="E24" s="105"/>
      <c r="F24" s="312"/>
      <c r="G24" s="312"/>
      <c r="H24" s="312"/>
      <c r="I24" s="105"/>
      <c r="J24" s="312"/>
      <c r="K24" s="284"/>
      <c r="L24" s="285"/>
      <c r="M24" s="286"/>
      <c r="N24" s="285"/>
      <c r="O24" s="285"/>
      <c r="P24" s="285"/>
      <c r="Q24" s="285"/>
      <c r="R24" s="285"/>
      <c r="S24" s="285"/>
      <c r="T24" s="285"/>
      <c r="U24" s="284"/>
      <c r="V24" s="284"/>
      <c r="W24" s="284"/>
      <c r="X24" s="284"/>
      <c r="Y24" s="284"/>
      <c r="Z24" s="284"/>
    </row>
    <row r="25" spans="1:27" s="287" customFormat="1" ht="15.5" x14ac:dyDescent="0.35">
      <c r="A25" s="282"/>
      <c r="B25" s="283"/>
      <c r="C25" s="105"/>
      <c r="D25" s="312"/>
      <c r="E25" s="105"/>
      <c r="F25" s="312"/>
      <c r="G25" s="312"/>
      <c r="H25" s="312"/>
      <c r="I25" s="105"/>
      <c r="J25" s="312"/>
      <c r="K25" s="284"/>
      <c r="L25" s="285"/>
      <c r="M25" s="286"/>
      <c r="N25" s="285"/>
      <c r="O25" s="285"/>
      <c r="P25" s="285"/>
      <c r="Q25" s="285"/>
      <c r="R25" s="285"/>
      <c r="S25" s="285"/>
      <c r="T25" s="285"/>
      <c r="U25" s="284"/>
      <c r="V25" s="284"/>
      <c r="W25" s="284"/>
      <c r="X25" s="284"/>
      <c r="Y25" s="284"/>
      <c r="Z25" s="284"/>
    </row>
    <row r="26" spans="1:27" s="293" customFormat="1" ht="15.5" x14ac:dyDescent="0.35">
      <c r="A26" s="288"/>
      <c r="B26" s="289"/>
      <c r="C26" s="171"/>
      <c r="D26" s="313"/>
      <c r="E26" s="171"/>
      <c r="F26" s="313"/>
      <c r="G26" s="313"/>
      <c r="H26" s="313"/>
      <c r="I26" s="171"/>
      <c r="J26" s="313"/>
      <c r="K26" s="290"/>
      <c r="L26" s="291"/>
      <c r="M26" s="292"/>
      <c r="N26" s="291"/>
      <c r="O26" s="291"/>
      <c r="P26" s="291"/>
      <c r="Q26" s="291"/>
      <c r="R26" s="291"/>
      <c r="S26" s="291"/>
      <c r="T26" s="291"/>
      <c r="U26" s="290"/>
      <c r="V26" s="290"/>
      <c r="W26" s="290"/>
      <c r="X26" s="290"/>
      <c r="Y26" s="290"/>
      <c r="Z26" s="290"/>
    </row>
    <row r="27" spans="1:27" s="293" customFormat="1" ht="15.5" x14ac:dyDescent="0.35">
      <c r="A27" s="294"/>
      <c r="B27" s="289"/>
      <c r="C27" s="171"/>
      <c r="D27" s="313"/>
      <c r="E27" s="171"/>
      <c r="F27" s="313"/>
      <c r="G27" s="313"/>
      <c r="H27" s="313"/>
      <c r="I27" s="171"/>
      <c r="J27" s="313"/>
      <c r="K27" s="290"/>
      <c r="L27" s="291"/>
      <c r="M27" s="292"/>
      <c r="N27" s="291"/>
      <c r="O27" s="291"/>
      <c r="P27" s="291"/>
      <c r="Q27" s="291"/>
      <c r="R27" s="291"/>
      <c r="S27" s="291"/>
      <c r="T27" s="291"/>
      <c r="U27" s="290"/>
      <c r="V27" s="290"/>
      <c r="W27" s="290"/>
      <c r="X27" s="290"/>
      <c r="Y27" s="290"/>
      <c r="Z27" s="290"/>
    </row>
    <row r="28" spans="1:27" s="293" customFormat="1" ht="15.5" x14ac:dyDescent="0.35">
      <c r="A28" s="294"/>
      <c r="B28" s="295"/>
      <c r="C28" s="106"/>
      <c r="D28" s="314"/>
      <c r="E28" s="106"/>
      <c r="F28" s="314"/>
      <c r="G28" s="314"/>
      <c r="H28" s="314"/>
      <c r="I28" s="106"/>
      <c r="J28" s="314"/>
      <c r="K28" s="296"/>
      <c r="L28" s="297"/>
      <c r="M28" s="298"/>
      <c r="N28" s="297"/>
      <c r="O28" s="299"/>
      <c r="P28" s="297"/>
      <c r="Q28" s="299"/>
      <c r="R28" s="297"/>
      <c r="S28" s="299"/>
      <c r="T28" s="297"/>
      <c r="U28" s="300"/>
      <c r="V28" s="296"/>
      <c r="W28" s="300"/>
      <c r="X28" s="296"/>
      <c r="Y28" s="300"/>
      <c r="Z28" s="296"/>
    </row>
    <row r="29" spans="1:27" s="293" customFormat="1" ht="15.5" x14ac:dyDescent="0.35">
      <c r="A29" s="294"/>
      <c r="B29" s="295"/>
      <c r="C29" s="106"/>
      <c r="D29" s="314"/>
      <c r="E29" s="106"/>
      <c r="F29" s="314"/>
      <c r="G29" s="314"/>
      <c r="H29" s="314"/>
      <c r="I29" s="106"/>
      <c r="J29" s="314"/>
      <c r="K29" s="296"/>
      <c r="L29" s="297"/>
      <c r="M29" s="298"/>
      <c r="N29" s="297"/>
      <c r="O29" s="297"/>
      <c r="P29" s="297"/>
      <c r="Q29" s="297"/>
      <c r="R29" s="297"/>
      <c r="S29" s="297"/>
      <c r="T29" s="297"/>
      <c r="U29" s="296"/>
      <c r="V29" s="296"/>
      <c r="W29" s="296"/>
      <c r="X29" s="296"/>
      <c r="Y29" s="296"/>
      <c r="Z29" s="296"/>
    </row>
    <row r="30" spans="1:27" s="293" customFormat="1" ht="15.5" x14ac:dyDescent="0.35">
      <c r="A30" s="294"/>
      <c r="B30" s="295"/>
      <c r="C30" s="106"/>
      <c r="D30" s="314"/>
      <c r="E30" s="106"/>
      <c r="F30" s="314"/>
      <c r="G30" s="314"/>
      <c r="H30" s="314"/>
      <c r="I30" s="106"/>
      <c r="J30" s="314"/>
      <c r="K30" s="296"/>
      <c r="L30" s="297"/>
      <c r="M30" s="298"/>
      <c r="N30" s="297"/>
      <c r="O30" s="297"/>
      <c r="P30" s="297"/>
      <c r="Q30" s="297"/>
      <c r="R30" s="297"/>
      <c r="S30" s="297"/>
      <c r="T30" s="297"/>
      <c r="U30" s="296"/>
      <c r="V30" s="296"/>
      <c r="W30" s="296"/>
      <c r="X30" s="296"/>
      <c r="Y30" s="296"/>
      <c r="Z30" s="296"/>
    </row>
    <row r="31" spans="1:27" s="293" customFormat="1" ht="15.5" x14ac:dyDescent="0.35">
      <c r="A31" s="294"/>
      <c r="B31" s="295"/>
      <c r="C31" s="106"/>
      <c r="D31" s="314"/>
      <c r="E31" s="106"/>
      <c r="F31" s="314"/>
      <c r="G31" s="314"/>
      <c r="H31" s="314"/>
      <c r="I31" s="106"/>
      <c r="J31" s="314"/>
      <c r="K31" s="296"/>
      <c r="L31" s="297"/>
      <c r="M31" s="298"/>
      <c r="N31" s="297"/>
      <c r="O31" s="297"/>
      <c r="P31" s="297"/>
      <c r="Q31" s="297"/>
      <c r="R31" s="297"/>
      <c r="S31" s="297"/>
      <c r="T31" s="297"/>
      <c r="U31" s="296"/>
      <c r="V31" s="296"/>
      <c r="W31" s="296"/>
      <c r="X31" s="296"/>
      <c r="Y31" s="296"/>
      <c r="Z31" s="296"/>
    </row>
    <row r="32" spans="1:27" s="293" customFormat="1" ht="15.5" x14ac:dyDescent="0.35">
      <c r="A32" s="294"/>
      <c r="B32" s="295"/>
      <c r="C32" s="106"/>
      <c r="D32" s="314"/>
      <c r="E32" s="106"/>
      <c r="F32" s="314"/>
      <c r="G32" s="314"/>
      <c r="H32" s="314"/>
      <c r="I32" s="106"/>
      <c r="J32" s="314"/>
      <c r="K32" s="296"/>
      <c r="L32" s="297"/>
      <c r="M32" s="298"/>
      <c r="N32" s="297"/>
      <c r="O32" s="297"/>
      <c r="P32" s="297"/>
      <c r="Q32" s="297"/>
      <c r="R32" s="297"/>
      <c r="S32" s="297"/>
      <c r="T32" s="297"/>
      <c r="U32" s="296"/>
      <c r="V32" s="296"/>
      <c r="W32" s="296"/>
      <c r="X32" s="296"/>
      <c r="Y32" s="296"/>
      <c r="Z32" s="296"/>
    </row>
    <row r="33" spans="1:26" ht="15.5" x14ac:dyDescent="0.35">
      <c r="A33" s="267"/>
      <c r="B33" s="272"/>
      <c r="C33" s="123"/>
      <c r="D33" s="315"/>
      <c r="E33" s="123"/>
      <c r="F33" s="315"/>
      <c r="G33" s="315"/>
      <c r="H33" s="315"/>
      <c r="I33" s="123"/>
      <c r="J33" s="315"/>
      <c r="K33" s="301"/>
      <c r="L33" s="274"/>
      <c r="M33" s="273"/>
      <c r="N33" s="274"/>
      <c r="O33" s="273"/>
      <c r="P33" s="273"/>
      <c r="Q33" s="273"/>
      <c r="R33" s="273"/>
      <c r="S33" s="273"/>
      <c r="T33" s="273"/>
      <c r="U33" s="272"/>
      <c r="V33" s="272"/>
      <c r="W33" s="272"/>
      <c r="X33" s="272"/>
      <c r="Y33" s="272"/>
      <c r="Z33" s="272"/>
    </row>
    <row r="34" spans="1:26" ht="15.5" x14ac:dyDescent="0.35">
      <c r="A34" s="275" t="s">
        <v>3</v>
      </c>
      <c r="B34" s="276"/>
      <c r="C34" s="99">
        <f>SUM(C12:C33)</f>
        <v>8200</v>
      </c>
      <c r="D34" s="99">
        <f>SUM(D12:D33)</f>
        <v>961</v>
      </c>
      <c r="E34" s="99">
        <f>SUM(E12:E33)</f>
        <v>4700</v>
      </c>
      <c r="F34" s="270">
        <f t="shared" ref="F34" si="2">SUM(F12:F32)</f>
        <v>0</v>
      </c>
      <c r="G34" s="270">
        <f t="shared" ref="G34:H34" si="3">SUM(G12:G32)</f>
        <v>2252</v>
      </c>
      <c r="H34" s="270">
        <f t="shared" si="3"/>
        <v>8392</v>
      </c>
      <c r="I34" s="99">
        <f>SUM(I12:I33)</f>
        <v>12350</v>
      </c>
      <c r="J34" s="270">
        <f t="shared" ref="J34:Z34" si="4">SUM(J12:J32)</f>
        <v>8910.27</v>
      </c>
      <c r="K34" s="270">
        <f t="shared" si="4"/>
        <v>11410</v>
      </c>
      <c r="L34" s="270">
        <f t="shared" si="4"/>
        <v>9972.6</v>
      </c>
      <c r="M34" s="270">
        <f t="shared" si="4"/>
        <v>16725</v>
      </c>
      <c r="N34" s="270">
        <f t="shared" si="4"/>
        <v>4740.96</v>
      </c>
      <c r="O34" s="270">
        <f t="shared" si="4"/>
        <v>12600</v>
      </c>
      <c r="P34" s="270">
        <f t="shared" si="4"/>
        <v>6445</v>
      </c>
      <c r="Q34" s="270">
        <f t="shared" si="4"/>
        <v>9575</v>
      </c>
      <c r="R34" s="270">
        <f t="shared" si="4"/>
        <v>12889</v>
      </c>
      <c r="S34" s="270">
        <f t="shared" si="4"/>
        <v>17935</v>
      </c>
      <c r="T34" s="270">
        <f t="shared" si="4"/>
        <v>13680</v>
      </c>
      <c r="U34" s="271">
        <f t="shared" si="4"/>
        <v>14760</v>
      </c>
      <c r="V34" s="271">
        <f t="shared" si="4"/>
        <v>1851</v>
      </c>
      <c r="W34" s="271">
        <f t="shared" si="4"/>
        <v>7026</v>
      </c>
      <c r="X34" s="271">
        <f t="shared" si="4"/>
        <v>9010</v>
      </c>
      <c r="Y34" s="271">
        <f t="shared" si="4"/>
        <v>10257</v>
      </c>
      <c r="Z34" s="271">
        <f t="shared" si="4"/>
        <v>2619.5299999999997</v>
      </c>
    </row>
    <row r="35" spans="1:26" ht="15.5" x14ac:dyDescent="0.35">
      <c r="A35" s="252"/>
      <c r="B35" s="277"/>
      <c r="C35" s="168"/>
      <c r="D35" s="316"/>
      <c r="E35" s="168"/>
      <c r="F35" s="316"/>
      <c r="G35" s="316"/>
      <c r="H35" s="316"/>
      <c r="I35" s="168"/>
      <c r="J35" s="316"/>
      <c r="K35" s="302"/>
      <c r="L35" s="279"/>
      <c r="M35" s="278"/>
      <c r="N35" s="278"/>
      <c r="O35" s="278"/>
      <c r="P35" s="278"/>
      <c r="Q35" s="278"/>
      <c r="R35" s="278"/>
      <c r="S35" s="278"/>
      <c r="T35" s="278"/>
      <c r="U35" s="277"/>
      <c r="V35" s="277"/>
      <c r="W35" s="277"/>
      <c r="X35" s="277"/>
      <c r="Y35" s="277"/>
      <c r="Z35" s="277"/>
    </row>
    <row r="36" spans="1:26" ht="15.5" x14ac:dyDescent="0.35">
      <c r="A36" s="280" t="s">
        <v>4</v>
      </c>
      <c r="B36" s="303"/>
      <c r="C36" s="120">
        <f>C9-C34</f>
        <v>-8200</v>
      </c>
      <c r="D36" s="281">
        <f t="shared" ref="D36:F36" si="5">D9-D34</f>
        <v>-961</v>
      </c>
      <c r="E36" s="120">
        <f>E9-E34</f>
        <v>-4700</v>
      </c>
      <c r="F36" s="281">
        <f t="shared" si="5"/>
        <v>0</v>
      </c>
      <c r="G36" s="281">
        <f t="shared" ref="G36:H36" si="6">G9-G34</f>
        <v>-2252</v>
      </c>
      <c r="H36" s="281">
        <f t="shared" si="6"/>
        <v>-8392</v>
      </c>
      <c r="I36" s="120">
        <f>I9-I34</f>
        <v>-12350</v>
      </c>
      <c r="J36" s="281">
        <f t="shared" ref="J36:Z36" si="7">J9-J34</f>
        <v>-8910.27</v>
      </c>
      <c r="K36" s="281">
        <f t="shared" si="7"/>
        <v>-11410</v>
      </c>
      <c r="L36" s="281">
        <f t="shared" si="7"/>
        <v>-9972.6</v>
      </c>
      <c r="M36" s="281">
        <f t="shared" si="7"/>
        <v>-16725</v>
      </c>
      <c r="N36" s="281">
        <f t="shared" si="7"/>
        <v>-4740.96</v>
      </c>
      <c r="O36" s="281">
        <f t="shared" si="7"/>
        <v>-12600</v>
      </c>
      <c r="P36" s="281">
        <f t="shared" si="7"/>
        <v>-6445</v>
      </c>
      <c r="Q36" s="281">
        <f t="shared" si="7"/>
        <v>-9575</v>
      </c>
      <c r="R36" s="281">
        <f t="shared" si="7"/>
        <v>-12889</v>
      </c>
      <c r="S36" s="281">
        <f t="shared" si="7"/>
        <v>-17935</v>
      </c>
      <c r="T36" s="281">
        <f t="shared" si="7"/>
        <v>-13680</v>
      </c>
      <c r="U36" s="258">
        <f t="shared" si="7"/>
        <v>-14760</v>
      </c>
      <c r="V36" s="258">
        <f t="shared" si="7"/>
        <v>-1851</v>
      </c>
      <c r="W36" s="258">
        <f t="shared" si="7"/>
        <v>-7026</v>
      </c>
      <c r="X36" s="258">
        <f t="shared" si="7"/>
        <v>-9010</v>
      </c>
      <c r="Y36" s="258">
        <f t="shared" si="7"/>
        <v>-10257</v>
      </c>
      <c r="Z36" s="258">
        <f t="shared" si="7"/>
        <v>-2619.5299999999997</v>
      </c>
    </row>
    <row r="37" spans="1:26" ht="15.5" x14ac:dyDescent="0.35">
      <c r="A37" s="252"/>
      <c r="B37" s="252"/>
      <c r="C37" s="169"/>
      <c r="D37" s="316"/>
      <c r="E37" s="169"/>
      <c r="F37" s="316"/>
      <c r="G37" s="316"/>
      <c r="H37" s="316"/>
      <c r="I37" s="169"/>
      <c r="J37" s="316"/>
      <c r="K37" s="252"/>
      <c r="L37" s="304"/>
      <c r="M37" s="304"/>
      <c r="N37" s="304"/>
      <c r="O37" s="304"/>
      <c r="P37" s="304"/>
      <c r="Q37" s="304"/>
      <c r="R37" s="304"/>
      <c r="S37" s="304"/>
      <c r="T37" s="304"/>
      <c r="U37" s="252"/>
      <c r="V37" s="252"/>
      <c r="W37" s="252"/>
      <c r="X37" s="252"/>
      <c r="Y37" s="252"/>
      <c r="Z37" s="252"/>
    </row>
    <row r="38" spans="1:26" x14ac:dyDescent="0.25">
      <c r="D38" s="317"/>
      <c r="F38" s="317"/>
      <c r="G38" s="317"/>
      <c r="H38" s="317"/>
      <c r="J38" s="317"/>
      <c r="L38" s="254"/>
      <c r="M38" s="254"/>
    </row>
    <row r="39" spans="1:26" x14ac:dyDescent="0.25">
      <c r="D39" s="317"/>
      <c r="F39" s="317"/>
      <c r="G39" s="317"/>
      <c r="H39" s="317"/>
      <c r="J39" s="317"/>
      <c r="L39" s="254"/>
      <c r="M39" s="254"/>
    </row>
    <row r="40" spans="1:26" x14ac:dyDescent="0.25">
      <c r="D40" s="317"/>
      <c r="F40" s="317"/>
      <c r="G40" s="317"/>
      <c r="H40" s="317"/>
      <c r="J40" s="317"/>
      <c r="L40" s="254"/>
      <c r="M40" s="254"/>
    </row>
    <row r="41" spans="1:26" x14ac:dyDescent="0.25">
      <c r="D41" s="317"/>
      <c r="F41" s="317"/>
      <c r="G41" s="317"/>
      <c r="H41" s="317"/>
      <c r="J41" s="317"/>
      <c r="L41" s="254"/>
      <c r="M41" s="254"/>
    </row>
    <row r="42" spans="1:26" x14ac:dyDescent="0.25">
      <c r="D42" s="317"/>
      <c r="F42" s="317"/>
      <c r="G42" s="317"/>
      <c r="H42" s="317"/>
      <c r="J42" s="317"/>
      <c r="L42" s="254"/>
      <c r="M42" s="254"/>
    </row>
    <row r="43" spans="1:26" x14ac:dyDescent="0.25">
      <c r="D43" s="317"/>
      <c r="F43" s="317"/>
      <c r="G43" s="317"/>
      <c r="H43" s="317"/>
      <c r="J43" s="317"/>
      <c r="L43" s="254"/>
      <c r="M43" s="254"/>
    </row>
    <row r="44" spans="1:26" x14ac:dyDescent="0.25">
      <c r="D44" s="317"/>
      <c r="F44" s="317"/>
      <c r="G44" s="317"/>
      <c r="H44" s="317"/>
      <c r="J44" s="317"/>
      <c r="L44" s="254"/>
      <c r="M44" s="254"/>
    </row>
    <row r="45" spans="1:26" x14ac:dyDescent="0.25">
      <c r="D45" s="317"/>
      <c r="F45" s="317"/>
      <c r="G45" s="317"/>
      <c r="H45" s="317"/>
      <c r="J45" s="317"/>
      <c r="L45" s="254"/>
      <c r="M45" s="254"/>
    </row>
    <row r="46" spans="1:26" x14ac:dyDescent="0.25">
      <c r="D46" s="317"/>
      <c r="F46" s="317"/>
      <c r="G46" s="317"/>
      <c r="H46" s="317"/>
      <c r="J46" s="317"/>
    </row>
    <row r="47" spans="1:26" x14ac:dyDescent="0.25">
      <c r="D47" s="317"/>
      <c r="F47" s="317"/>
      <c r="G47" s="317"/>
      <c r="H47" s="317"/>
      <c r="J47" s="317"/>
    </row>
    <row r="48" spans="1:26" x14ac:dyDescent="0.25">
      <c r="D48" s="317"/>
      <c r="F48" s="317"/>
      <c r="G48" s="317"/>
      <c r="H48" s="317"/>
      <c r="J48" s="317"/>
    </row>
    <row r="49" spans="4:28" x14ac:dyDescent="0.25">
      <c r="D49" s="317"/>
      <c r="F49" s="317"/>
      <c r="G49" s="317"/>
      <c r="H49" s="317"/>
      <c r="J49" s="317"/>
    </row>
    <row r="50" spans="4:28" x14ac:dyDescent="0.25">
      <c r="D50" s="317"/>
      <c r="F50" s="317"/>
      <c r="G50" s="317"/>
      <c r="H50" s="317"/>
      <c r="J50" s="317"/>
    </row>
    <row r="51" spans="4:28" x14ac:dyDescent="0.25">
      <c r="D51" s="317"/>
      <c r="F51" s="317"/>
      <c r="G51" s="317"/>
      <c r="H51" s="317"/>
      <c r="J51" s="317"/>
    </row>
    <row r="52" spans="4:28" x14ac:dyDescent="0.25">
      <c r="D52" s="317"/>
      <c r="F52" s="317"/>
      <c r="G52" s="317"/>
      <c r="H52" s="317"/>
      <c r="J52" s="317"/>
    </row>
    <row r="53" spans="4:28" x14ac:dyDescent="0.25">
      <c r="D53" s="317"/>
      <c r="F53" s="317"/>
      <c r="G53" s="317"/>
      <c r="H53" s="317"/>
      <c r="J53" s="317"/>
    </row>
    <row r="54" spans="4:28" x14ac:dyDescent="0.25">
      <c r="D54" s="317"/>
      <c r="F54" s="317"/>
      <c r="G54" s="317"/>
      <c r="H54" s="317"/>
      <c r="J54" s="317"/>
    </row>
    <row r="58" spans="4:28" ht="15.5" x14ac:dyDescent="0.35">
      <c r="AB58" s="304"/>
    </row>
  </sheetData>
  <phoneticPr fontId="2" type="noConversion"/>
  <printOptions horizontalCentered="1" verticalCentered="1"/>
  <pageMargins left="0" right="0" top="1" bottom="1" header="0.5" footer="0.5"/>
  <pageSetup scale="73" orientation="landscape" r:id="rId1"/>
  <headerFooter alignWithMargins="0"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75"/>
  <sheetViews>
    <sheetView zoomScale="85" zoomScaleNormal="85" workbookViewId="0">
      <pane ySplit="4" topLeftCell="A5" activePane="bottomLeft" state="frozen"/>
      <selection pane="bottomLeft" activeCell="AA6" sqref="AA6"/>
    </sheetView>
  </sheetViews>
  <sheetFormatPr defaultColWidth="9.1796875" defaultRowHeight="15.5" x14ac:dyDescent="0.35"/>
  <cols>
    <col min="1" max="1" width="56.26953125" style="70" customWidth="1"/>
    <col min="2" max="2" width="14.453125" style="70" customWidth="1"/>
    <col min="3" max="3" width="14.453125" style="137" customWidth="1"/>
    <col min="4" max="4" width="14.453125" style="70" customWidth="1"/>
    <col min="5" max="5" width="14.453125" style="137" customWidth="1"/>
    <col min="6" max="8" width="14.453125" style="70" customWidth="1"/>
    <col min="9" max="9" width="14.453125" style="137" hidden="1" customWidth="1"/>
    <col min="10" max="15" width="14.453125" style="70" hidden="1" customWidth="1"/>
    <col min="16" max="16" width="13.1796875" style="70" hidden="1" customWidth="1"/>
    <col min="17" max="26" width="14.453125" style="70" hidden="1" customWidth="1"/>
    <col min="27" max="27" width="38.26953125" style="137" customWidth="1"/>
    <col min="28" max="16384" width="9.1796875" style="70"/>
  </cols>
  <sheetData>
    <row r="1" spans="1:27" x14ac:dyDescent="0.35">
      <c r="A1" s="70" t="str">
        <f>ADMINISTRATIVE!A1</f>
        <v>OHIO CHAPTER ISA</v>
      </c>
    </row>
    <row r="2" spans="1:27" x14ac:dyDescent="0.35">
      <c r="A2" s="70" t="str">
        <f>COMBINED!A2</f>
        <v>2022 - 2023 BUDGET</v>
      </c>
      <c r="B2" s="70" t="s">
        <v>54</v>
      </c>
    </row>
    <row r="3" spans="1:27" s="71" customFormat="1" x14ac:dyDescent="0.35">
      <c r="A3" s="305" t="str">
        <f>COMBINED!A3</f>
        <v>10/03/2022 Approved by BoD</v>
      </c>
      <c r="B3" s="305"/>
      <c r="C3" s="326"/>
      <c r="D3" s="305"/>
      <c r="E3" s="326"/>
      <c r="F3" s="305"/>
      <c r="G3" s="305"/>
      <c r="H3" s="305"/>
      <c r="I3" s="326"/>
      <c r="J3" s="305"/>
      <c r="K3" s="305"/>
      <c r="L3" s="305"/>
      <c r="AA3" s="155"/>
    </row>
    <row r="4" spans="1:27" ht="48" customHeight="1" x14ac:dyDescent="0.35">
      <c r="A4" s="93"/>
      <c r="B4" s="93"/>
      <c r="C4" s="164" t="str">
        <f>COMBINED!B4</f>
        <v>2022-2023 Budget</v>
      </c>
      <c r="D4" s="164" t="str">
        <f>COMBINED!C4</f>
        <v>2021-2022 Actual as of 8/31/22</v>
      </c>
      <c r="E4" s="11" t="str">
        <f>COMBINED!D4</f>
        <v>2021-2022 Budget</v>
      </c>
      <c r="F4" s="11" t="str">
        <f>COMBINED!E4</f>
        <v>2020-2021 Actual as of 8/31/21</v>
      </c>
      <c r="G4" s="11" t="str">
        <f>COMBINED!G4</f>
        <v>2019-2020 Actual as of 9/30/20</v>
      </c>
      <c r="H4" s="11" t="str">
        <f>COMBINED!I4</f>
        <v>2018-2019 Actual as of 9/31/19</v>
      </c>
      <c r="I4" s="11" t="s">
        <v>222</v>
      </c>
      <c r="J4" s="11" t="str">
        <f>COMBINED!K4</f>
        <v>2017-2018 Actual as of 9/30/18</v>
      </c>
      <c r="K4" s="87" t="str">
        <f>COMBINED!L4</f>
        <v>2017-2018 Budget</v>
      </c>
      <c r="L4" s="87" t="str">
        <f>COMBINED!M4</f>
        <v>2016-2017 Actual as of 9/30/17</v>
      </c>
      <c r="M4" s="72" t="str">
        <f>COMBINED!N4</f>
        <v>2016-2017 Budget</v>
      </c>
      <c r="N4" s="72" t="str">
        <f>COMBINED!O4</f>
        <v>2015-2016 Actual as of 9/30/16</v>
      </c>
      <c r="O4" s="87" t="str">
        <f>COMBINED!P4</f>
        <v>2015-2016 Budget</v>
      </c>
      <c r="P4" s="87" t="str">
        <f>COMBINED!Q4</f>
        <v>2014-2015 Actual as of 9/30/15</v>
      </c>
      <c r="Q4" s="87" t="str">
        <f>COMBINED!R4</f>
        <v>2014-2015 Budget</v>
      </c>
      <c r="R4" s="87" t="str">
        <f>COMBINED!S4</f>
        <v>2013-2014 Actual as of 9/30/14</v>
      </c>
      <c r="S4" s="87" t="str">
        <f>COMBINED!T4</f>
        <v>2013-2014 Budget</v>
      </c>
      <c r="T4" s="87" t="str">
        <f>COMBINED!U4</f>
        <v>2012-2013 Actual as of 9/30/2013</v>
      </c>
      <c r="U4" s="87" t="str">
        <f>COMBINED!V4</f>
        <v>2012-2013 Budget</v>
      </c>
      <c r="V4" s="87" t="str">
        <f>COMBINED!W4</f>
        <v>2011-12 Actual as of 8/31/2012</v>
      </c>
      <c r="W4" s="87" t="str">
        <f>COMBINED!X4</f>
        <v>2011 BUDGET</v>
      </c>
      <c r="X4" s="87" t="str">
        <f>COMBINED!Y4</f>
        <v>2010-11 Actual as of 09/30/2011</v>
      </c>
      <c r="Y4" s="87" t="str">
        <f>COMBINED!Z4</f>
        <v>2010 BUDGET</v>
      </c>
      <c r="Z4" s="87" t="str">
        <f>COMBINED!AA4</f>
        <v>2009      Actual as of 09/30/2010</v>
      </c>
    </row>
    <row r="5" spans="1:27" x14ac:dyDescent="0.35">
      <c r="A5" s="178" t="s">
        <v>0</v>
      </c>
      <c r="B5" s="179" t="s">
        <v>5</v>
      </c>
      <c r="C5" s="132"/>
      <c r="D5" s="138"/>
      <c r="E5" s="132"/>
      <c r="F5" s="138"/>
      <c r="G5" s="138"/>
      <c r="H5" s="138"/>
      <c r="I5" s="132"/>
      <c r="J5" s="138"/>
      <c r="K5" s="148"/>
      <c r="L5" s="148"/>
      <c r="M5" s="73"/>
      <c r="N5" s="73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7" x14ac:dyDescent="0.35">
      <c r="A6" s="180" t="s">
        <v>39</v>
      </c>
      <c r="B6" s="75" t="s">
        <v>117</v>
      </c>
      <c r="C6" s="96">
        <v>21000</v>
      </c>
      <c r="D6" s="96">
        <v>18340</v>
      </c>
      <c r="E6" s="96">
        <v>24000</v>
      </c>
      <c r="F6" s="96">
        <v>23805</v>
      </c>
      <c r="G6" s="96">
        <v>17155</v>
      </c>
      <c r="H6" s="96">
        <v>18695</v>
      </c>
      <c r="I6" s="96">
        <v>22500</v>
      </c>
      <c r="J6" s="96">
        <v>21227.22</v>
      </c>
      <c r="K6" s="96">
        <v>22500</v>
      </c>
      <c r="L6" s="96">
        <v>24190</v>
      </c>
      <c r="M6" s="119">
        <v>14000</v>
      </c>
      <c r="N6" s="119">
        <v>12834</v>
      </c>
      <c r="O6" s="96">
        <v>15500</v>
      </c>
      <c r="P6" s="96">
        <v>17108</v>
      </c>
      <c r="Q6" s="96">
        <v>20000</v>
      </c>
      <c r="R6" s="96">
        <v>18230</v>
      </c>
      <c r="S6" s="96">
        <v>21500</v>
      </c>
      <c r="T6" s="96">
        <v>19767</v>
      </c>
      <c r="U6" s="32">
        <v>20000</v>
      </c>
      <c r="V6" s="32">
        <v>14209</v>
      </c>
      <c r="W6" s="32">
        <v>20970</v>
      </c>
      <c r="X6" s="32">
        <v>19568</v>
      </c>
      <c r="Y6" s="32">
        <v>16140</v>
      </c>
      <c r="Z6" s="32">
        <v>17110</v>
      </c>
    </row>
    <row r="7" spans="1:27" x14ac:dyDescent="0.35">
      <c r="A7" s="180"/>
      <c r="B7" s="75"/>
      <c r="C7" s="96"/>
      <c r="D7" s="96"/>
      <c r="E7" s="96"/>
      <c r="F7" s="96"/>
      <c r="G7" s="96"/>
      <c r="H7" s="96"/>
      <c r="I7" s="96"/>
      <c r="J7" s="96"/>
      <c r="K7" s="96"/>
      <c r="L7" s="96"/>
      <c r="M7" s="75"/>
      <c r="N7" s="119"/>
      <c r="O7" s="96"/>
      <c r="P7" s="96"/>
      <c r="Q7" s="96"/>
      <c r="R7" s="96"/>
      <c r="S7" s="96"/>
      <c r="T7" s="96"/>
      <c r="U7" s="32"/>
      <c r="V7" s="32"/>
      <c r="W7" s="32"/>
      <c r="X7" s="32"/>
      <c r="Y7" s="32"/>
      <c r="Z7" s="32"/>
    </row>
    <row r="8" spans="1:27" x14ac:dyDescent="0.35">
      <c r="A8" s="180"/>
      <c r="B8" s="75"/>
      <c r="C8" s="96"/>
      <c r="D8" s="96"/>
      <c r="E8" s="96"/>
      <c r="F8" s="96"/>
      <c r="G8" s="96"/>
      <c r="H8" s="96"/>
      <c r="I8" s="96"/>
      <c r="J8" s="96"/>
      <c r="K8" s="96"/>
      <c r="L8" s="96"/>
      <c r="M8" s="75"/>
      <c r="N8" s="119"/>
      <c r="O8" s="96"/>
      <c r="P8" s="96"/>
      <c r="Q8" s="96"/>
      <c r="R8" s="96"/>
      <c r="S8" s="96"/>
      <c r="T8" s="96"/>
      <c r="U8" s="32"/>
      <c r="V8" s="32"/>
      <c r="W8" s="32"/>
      <c r="X8" s="32"/>
      <c r="Y8" s="32"/>
      <c r="Z8" s="32"/>
    </row>
    <row r="9" spans="1:27" x14ac:dyDescent="0.35">
      <c r="A9" s="180"/>
      <c r="B9" s="75"/>
      <c r="C9" s="96"/>
      <c r="D9" s="96"/>
      <c r="E9" s="96"/>
      <c r="F9" s="96"/>
      <c r="G9" s="96"/>
      <c r="H9" s="96"/>
      <c r="I9" s="96"/>
      <c r="J9" s="96"/>
      <c r="K9" s="96"/>
      <c r="L9" s="96"/>
      <c r="M9" s="75"/>
      <c r="N9" s="119"/>
      <c r="O9" s="96"/>
      <c r="P9" s="96"/>
      <c r="Q9" s="96"/>
      <c r="R9" s="96"/>
      <c r="S9" s="96"/>
      <c r="T9" s="96"/>
      <c r="U9" s="32"/>
      <c r="V9" s="32"/>
      <c r="W9" s="32"/>
      <c r="X9" s="32"/>
      <c r="Y9" s="32"/>
      <c r="Z9" s="32"/>
    </row>
    <row r="10" spans="1:27" x14ac:dyDescent="0.35">
      <c r="A10" s="180"/>
      <c r="B10" s="7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75"/>
      <c r="N10" s="119"/>
      <c r="O10" s="96"/>
      <c r="P10" s="96"/>
      <c r="Q10" s="96"/>
      <c r="R10" s="96"/>
      <c r="S10" s="96"/>
      <c r="T10" s="96"/>
      <c r="U10" s="32"/>
      <c r="V10" s="32"/>
      <c r="W10" s="32"/>
      <c r="X10" s="32"/>
      <c r="Y10" s="32"/>
      <c r="Z10" s="32"/>
    </row>
    <row r="11" spans="1:27" x14ac:dyDescent="0.35">
      <c r="A11" s="180"/>
      <c r="B11" s="75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75"/>
      <c r="N11" s="119"/>
      <c r="O11" s="96"/>
      <c r="P11" s="96"/>
      <c r="Q11" s="96"/>
      <c r="R11" s="96"/>
      <c r="S11" s="96"/>
      <c r="T11" s="96"/>
      <c r="U11" s="32"/>
      <c r="V11" s="32"/>
      <c r="W11" s="32"/>
      <c r="X11" s="32"/>
      <c r="Y11" s="32"/>
      <c r="Z11" s="32"/>
    </row>
    <row r="12" spans="1:27" x14ac:dyDescent="0.35">
      <c r="A12" s="180"/>
      <c r="B12" s="75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75"/>
      <c r="N12" s="119"/>
      <c r="O12" s="96"/>
      <c r="P12" s="96"/>
      <c r="Q12" s="96"/>
      <c r="R12" s="96"/>
      <c r="S12" s="96"/>
      <c r="T12" s="96"/>
      <c r="U12" s="32"/>
      <c r="V12" s="32"/>
      <c r="W12" s="32"/>
      <c r="X12" s="32"/>
      <c r="Y12" s="32"/>
      <c r="Z12" s="32"/>
    </row>
    <row r="13" spans="1:27" x14ac:dyDescent="0.35">
      <c r="A13" s="180"/>
      <c r="B13" s="79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79"/>
      <c r="N13" s="121"/>
      <c r="O13" s="121"/>
      <c r="P13" s="121"/>
      <c r="Q13" s="121"/>
      <c r="R13" s="121"/>
      <c r="S13" s="121"/>
      <c r="T13" s="121"/>
      <c r="U13" s="79"/>
      <c r="V13" s="79"/>
      <c r="W13" s="79"/>
      <c r="X13" s="79"/>
      <c r="Y13" s="79"/>
      <c r="Z13" s="79"/>
    </row>
    <row r="14" spans="1:27" x14ac:dyDescent="0.35">
      <c r="A14" s="181" t="s">
        <v>1</v>
      </c>
      <c r="B14" s="182"/>
      <c r="C14" s="96">
        <f>SUM(C6:C13)</f>
        <v>21000</v>
      </c>
      <c r="D14" s="96">
        <f t="shared" ref="D14:F14" si="0">SUM(D6:D13)</f>
        <v>18340</v>
      </c>
      <c r="E14" s="96">
        <f>SUM(E6:E13)</f>
        <v>24000</v>
      </c>
      <c r="F14" s="96">
        <f t="shared" si="0"/>
        <v>23805</v>
      </c>
      <c r="G14" s="96">
        <f t="shared" ref="G14:H14" si="1">SUM(G6:G13)</f>
        <v>17155</v>
      </c>
      <c r="H14" s="96">
        <f t="shared" si="1"/>
        <v>18695</v>
      </c>
      <c r="I14" s="96">
        <f>SUM(I6:I13)</f>
        <v>22500</v>
      </c>
      <c r="J14" s="96">
        <f t="shared" ref="J14:T14" si="2">SUM(J6:J13)</f>
        <v>21227.22</v>
      </c>
      <c r="K14" s="96">
        <f t="shared" si="2"/>
        <v>22500</v>
      </c>
      <c r="L14" s="96">
        <f t="shared" si="2"/>
        <v>24190</v>
      </c>
      <c r="M14" s="96">
        <f t="shared" si="2"/>
        <v>14000</v>
      </c>
      <c r="N14" s="96">
        <f t="shared" si="2"/>
        <v>12834</v>
      </c>
      <c r="O14" s="96">
        <f t="shared" si="2"/>
        <v>15500</v>
      </c>
      <c r="P14" s="96">
        <f t="shared" si="2"/>
        <v>17108</v>
      </c>
      <c r="Q14" s="96">
        <f t="shared" si="2"/>
        <v>20000</v>
      </c>
      <c r="R14" s="96">
        <f t="shared" si="2"/>
        <v>18230</v>
      </c>
      <c r="S14" s="96">
        <f t="shared" si="2"/>
        <v>21500</v>
      </c>
      <c r="T14" s="96">
        <f t="shared" si="2"/>
        <v>19767</v>
      </c>
      <c r="U14" s="32">
        <f t="shared" ref="U14:Z14" si="3">SUM(U6:U13)</f>
        <v>20000</v>
      </c>
      <c r="V14" s="32">
        <f t="shared" si="3"/>
        <v>14209</v>
      </c>
      <c r="W14" s="32">
        <f t="shared" si="3"/>
        <v>20970</v>
      </c>
      <c r="X14" s="32">
        <f t="shared" si="3"/>
        <v>19568</v>
      </c>
      <c r="Y14" s="32">
        <f t="shared" si="3"/>
        <v>16140</v>
      </c>
      <c r="Z14" s="32">
        <f t="shared" si="3"/>
        <v>17110</v>
      </c>
    </row>
    <row r="15" spans="1:27" x14ac:dyDescent="0.35">
      <c r="B15" s="76"/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98"/>
      <c r="N15" s="98"/>
      <c r="O15" s="98"/>
      <c r="P15" s="98"/>
      <c r="Q15" s="98"/>
      <c r="R15" s="98"/>
      <c r="S15" s="98"/>
      <c r="T15" s="98"/>
      <c r="U15" s="76"/>
      <c r="V15" s="76"/>
      <c r="W15" s="76"/>
      <c r="X15" s="76"/>
      <c r="Y15" s="76"/>
      <c r="Z15" s="76"/>
    </row>
    <row r="16" spans="1:27" x14ac:dyDescent="0.35">
      <c r="A16" s="183" t="s">
        <v>2</v>
      </c>
      <c r="B16" s="182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119"/>
      <c r="N16" s="119"/>
      <c r="O16" s="119"/>
      <c r="P16" s="119"/>
      <c r="Q16" s="119"/>
      <c r="R16" s="119"/>
      <c r="S16" s="119"/>
      <c r="T16" s="119"/>
      <c r="U16" s="75"/>
      <c r="V16" s="75"/>
      <c r="W16" s="75"/>
      <c r="X16" s="75"/>
      <c r="Y16" s="75"/>
      <c r="Z16" s="75"/>
    </row>
    <row r="17" spans="1:27" x14ac:dyDescent="0.35">
      <c r="A17" s="180" t="s">
        <v>20</v>
      </c>
      <c r="B17" s="184" t="s">
        <v>118</v>
      </c>
      <c r="C17" s="135">
        <v>3000</v>
      </c>
      <c r="D17" s="135">
        <v>6844</v>
      </c>
      <c r="E17" s="135">
        <v>2800</v>
      </c>
      <c r="F17" s="135">
        <v>2784</v>
      </c>
      <c r="G17" s="135">
        <v>2399</v>
      </c>
      <c r="H17" s="135">
        <v>2253</v>
      </c>
      <c r="I17" s="135">
        <v>2520</v>
      </c>
      <c r="J17" s="135">
        <v>2296.5100000000002</v>
      </c>
      <c r="K17" s="135">
        <v>2520</v>
      </c>
      <c r="L17" s="135">
        <v>4836</v>
      </c>
      <c r="M17" s="135">
        <v>2200</v>
      </c>
      <c r="N17" s="135">
        <v>2397</v>
      </c>
      <c r="O17" s="159">
        <v>2200</v>
      </c>
      <c r="P17" s="135">
        <v>2289</v>
      </c>
      <c r="Q17" s="159">
        <v>1800</v>
      </c>
      <c r="R17" s="135">
        <v>1659</v>
      </c>
      <c r="S17" s="159">
        <v>1800</v>
      </c>
      <c r="T17" s="135">
        <v>2082</v>
      </c>
      <c r="U17" s="185">
        <v>2000</v>
      </c>
      <c r="V17" s="186">
        <v>1591</v>
      </c>
      <c r="W17" s="185">
        <v>3000</v>
      </c>
      <c r="X17" s="186">
        <v>2791</v>
      </c>
      <c r="Y17" s="185">
        <v>3300</v>
      </c>
      <c r="Z17" s="186">
        <v>2970.2</v>
      </c>
    </row>
    <row r="18" spans="1:27" x14ac:dyDescent="0.35">
      <c r="A18" s="180" t="s">
        <v>22</v>
      </c>
      <c r="B18" s="75" t="s">
        <v>119</v>
      </c>
      <c r="C18" s="96">
        <v>20000</v>
      </c>
      <c r="D18" s="96">
        <v>25168</v>
      </c>
      <c r="E18" s="96">
        <v>22000</v>
      </c>
      <c r="F18" s="96">
        <v>19207</v>
      </c>
      <c r="G18" s="96">
        <v>24236</v>
      </c>
      <c r="H18" s="96">
        <v>15086</v>
      </c>
      <c r="I18" s="96">
        <v>13000</v>
      </c>
      <c r="J18" s="96">
        <v>15945</v>
      </c>
      <c r="K18" s="96">
        <v>15000</v>
      </c>
      <c r="L18" s="96">
        <v>14660</v>
      </c>
      <c r="M18" s="96">
        <v>15000</v>
      </c>
      <c r="N18" s="96">
        <v>16971</v>
      </c>
      <c r="O18" s="136">
        <v>13775</v>
      </c>
      <c r="P18" s="96">
        <v>13925</v>
      </c>
      <c r="Q18" s="136">
        <v>15000</v>
      </c>
      <c r="R18" s="96">
        <v>12300</v>
      </c>
      <c r="S18" s="136">
        <v>15000</v>
      </c>
      <c r="T18" s="96">
        <v>16919</v>
      </c>
      <c r="U18" s="93">
        <v>15000</v>
      </c>
      <c r="V18" s="32">
        <v>12236</v>
      </c>
      <c r="W18" s="93">
        <v>15000</v>
      </c>
      <c r="X18" s="32">
        <v>14844</v>
      </c>
      <c r="Y18" s="93">
        <v>14400</v>
      </c>
      <c r="Z18" s="32">
        <v>14381.02</v>
      </c>
    </row>
    <row r="19" spans="1:27" x14ac:dyDescent="0.35">
      <c r="A19" s="180"/>
      <c r="B19" s="75"/>
      <c r="C19" s="119"/>
      <c r="D19" s="96"/>
      <c r="E19" s="119"/>
      <c r="F19" s="96"/>
      <c r="G19" s="96"/>
      <c r="H19" s="96"/>
      <c r="I19" s="119"/>
      <c r="J19" s="96"/>
      <c r="K19" s="96"/>
      <c r="L19" s="96"/>
      <c r="M19" s="96"/>
      <c r="N19" s="96"/>
      <c r="O19" s="136"/>
      <c r="P19" s="96"/>
      <c r="Q19" s="136"/>
      <c r="R19" s="96"/>
      <c r="S19" s="136"/>
      <c r="T19" s="96"/>
      <c r="U19" s="93"/>
      <c r="V19" s="32"/>
      <c r="W19" s="93"/>
      <c r="X19" s="32"/>
      <c r="Y19" s="93"/>
      <c r="Z19" s="32"/>
    </row>
    <row r="20" spans="1:27" x14ac:dyDescent="0.35">
      <c r="A20" s="180"/>
      <c r="B20" s="75"/>
      <c r="C20" s="119"/>
      <c r="D20" s="96"/>
      <c r="E20" s="119"/>
      <c r="F20" s="96"/>
      <c r="G20" s="96"/>
      <c r="H20" s="96"/>
      <c r="I20" s="119"/>
      <c r="J20" s="96"/>
      <c r="K20" s="96"/>
      <c r="L20" s="96"/>
      <c r="M20" s="96"/>
      <c r="N20" s="96"/>
      <c r="O20" s="136"/>
      <c r="P20" s="96"/>
      <c r="Q20" s="136"/>
      <c r="R20" s="96"/>
      <c r="S20" s="136"/>
      <c r="T20" s="96"/>
      <c r="U20" s="93"/>
      <c r="V20" s="32"/>
      <c r="W20" s="93"/>
      <c r="X20" s="32"/>
      <c r="Y20" s="93"/>
      <c r="Z20" s="32"/>
    </row>
    <row r="21" spans="1:27" s="191" customFormat="1" x14ac:dyDescent="0.35">
      <c r="A21" s="187"/>
      <c r="B21" s="94"/>
      <c r="C21" s="127"/>
      <c r="D21" s="128"/>
      <c r="E21" s="127"/>
      <c r="F21" s="128"/>
      <c r="G21" s="128"/>
      <c r="H21" s="128"/>
      <c r="I21" s="127"/>
      <c r="J21" s="128"/>
      <c r="K21" s="128"/>
      <c r="L21" s="128"/>
      <c r="M21" s="128"/>
      <c r="N21" s="128"/>
      <c r="O21" s="188"/>
      <c r="P21" s="128"/>
      <c r="Q21" s="188"/>
      <c r="R21" s="128"/>
      <c r="S21" s="188"/>
      <c r="T21" s="128"/>
      <c r="U21" s="189"/>
      <c r="V21" s="81"/>
      <c r="W21" s="189"/>
      <c r="X21" s="81"/>
      <c r="Y21" s="189"/>
      <c r="Z21" s="81"/>
      <c r="AA21" s="360"/>
    </row>
    <row r="22" spans="1:27" s="191" customFormat="1" x14ac:dyDescent="0.35">
      <c r="A22" s="192"/>
      <c r="B22" s="94"/>
      <c r="C22" s="127"/>
      <c r="D22" s="128"/>
      <c r="E22" s="127"/>
      <c r="F22" s="128"/>
      <c r="G22" s="128"/>
      <c r="H22" s="128"/>
      <c r="I22" s="127"/>
      <c r="J22" s="128"/>
      <c r="K22" s="128"/>
      <c r="L22" s="128"/>
      <c r="M22" s="128"/>
      <c r="N22" s="128"/>
      <c r="O22" s="188"/>
      <c r="P22" s="128"/>
      <c r="Q22" s="188"/>
      <c r="R22" s="128"/>
      <c r="S22" s="188"/>
      <c r="T22" s="128"/>
      <c r="U22" s="189"/>
      <c r="V22" s="81"/>
      <c r="W22" s="189"/>
      <c r="X22" s="81"/>
      <c r="Y22" s="189"/>
      <c r="Z22" s="81"/>
      <c r="AA22" s="360"/>
    </row>
    <row r="23" spans="1:27" s="191" customFormat="1" x14ac:dyDescent="0.35">
      <c r="A23" s="192"/>
      <c r="B23" s="77"/>
      <c r="C23" s="124"/>
      <c r="D23" s="100"/>
      <c r="E23" s="124"/>
      <c r="F23" s="100"/>
      <c r="G23" s="100"/>
      <c r="H23" s="100"/>
      <c r="I23" s="124"/>
      <c r="J23" s="100"/>
      <c r="K23" s="100"/>
      <c r="L23" s="100"/>
      <c r="M23" s="100"/>
      <c r="N23" s="100"/>
      <c r="O23" s="193"/>
      <c r="P23" s="100"/>
      <c r="Q23" s="193"/>
      <c r="R23" s="100"/>
      <c r="S23" s="193"/>
      <c r="T23" s="100"/>
      <c r="U23" s="194"/>
      <c r="V23" s="82"/>
      <c r="W23" s="194"/>
      <c r="X23" s="82"/>
      <c r="Y23" s="194"/>
      <c r="Z23" s="82"/>
      <c r="AA23" s="360"/>
    </row>
    <row r="24" spans="1:27" x14ac:dyDescent="0.35">
      <c r="A24" s="180"/>
      <c r="B24" s="75"/>
      <c r="C24" s="119"/>
      <c r="D24" s="96"/>
      <c r="E24" s="119"/>
      <c r="F24" s="96"/>
      <c r="G24" s="96"/>
      <c r="H24" s="96"/>
      <c r="I24" s="119"/>
      <c r="J24" s="96"/>
      <c r="K24" s="96"/>
      <c r="L24" s="96"/>
      <c r="M24" s="96"/>
      <c r="N24" s="96"/>
      <c r="O24" s="136"/>
      <c r="P24" s="96"/>
      <c r="Q24" s="136"/>
      <c r="R24" s="96"/>
      <c r="S24" s="136"/>
      <c r="T24" s="96"/>
      <c r="U24" s="93"/>
      <c r="V24" s="32"/>
      <c r="W24" s="93"/>
      <c r="X24" s="32"/>
      <c r="Y24" s="93"/>
      <c r="Z24" s="32"/>
    </row>
    <row r="25" spans="1:27" x14ac:dyDescent="0.35">
      <c r="A25" s="180"/>
      <c r="B25" s="79"/>
      <c r="C25" s="121"/>
      <c r="D25" s="133"/>
      <c r="E25" s="121"/>
      <c r="F25" s="133"/>
      <c r="G25" s="133"/>
      <c r="H25" s="133"/>
      <c r="I25" s="121"/>
      <c r="J25" s="133"/>
      <c r="K25" s="133"/>
      <c r="L25" s="133"/>
      <c r="M25" s="121"/>
      <c r="N25" s="121"/>
      <c r="O25" s="121"/>
      <c r="P25" s="121"/>
      <c r="Q25" s="121"/>
      <c r="R25" s="121"/>
      <c r="S25" s="121"/>
      <c r="T25" s="121"/>
      <c r="U25" s="79"/>
      <c r="V25" s="79"/>
      <c r="W25" s="79"/>
      <c r="X25" s="79"/>
      <c r="Y25" s="79"/>
      <c r="Z25" s="79"/>
    </row>
    <row r="26" spans="1:27" x14ac:dyDescent="0.35">
      <c r="A26" s="181" t="s">
        <v>3</v>
      </c>
      <c r="B26" s="182"/>
      <c r="C26" s="96">
        <f>SUM(C17:C25)</f>
        <v>23000</v>
      </c>
      <c r="D26" s="96">
        <f>SUM(D17:D25)</f>
        <v>32012</v>
      </c>
      <c r="E26" s="96">
        <f>SUM(E17:E25)</f>
        <v>24800</v>
      </c>
      <c r="F26" s="96">
        <f t="shared" ref="F26" si="4">SUM(F17:F24)</f>
        <v>21991</v>
      </c>
      <c r="G26" s="96">
        <f t="shared" ref="G26:H26" si="5">SUM(G17:G24)</f>
        <v>26635</v>
      </c>
      <c r="H26" s="96">
        <f t="shared" si="5"/>
        <v>17339</v>
      </c>
      <c r="I26" s="96">
        <f>SUM(I17:I25)</f>
        <v>15520</v>
      </c>
      <c r="J26" s="96">
        <f t="shared" ref="J26:R26" si="6">SUM(J17:J24)</f>
        <v>18241.510000000002</v>
      </c>
      <c r="K26" s="96">
        <f t="shared" si="6"/>
        <v>17520</v>
      </c>
      <c r="L26" s="96">
        <f t="shared" si="6"/>
        <v>19496</v>
      </c>
      <c r="M26" s="96">
        <f t="shared" si="6"/>
        <v>17200</v>
      </c>
      <c r="N26" s="96">
        <f t="shared" si="6"/>
        <v>19368</v>
      </c>
      <c r="O26" s="96">
        <f t="shared" si="6"/>
        <v>15975</v>
      </c>
      <c r="P26" s="96">
        <f t="shared" si="6"/>
        <v>16214</v>
      </c>
      <c r="Q26" s="96">
        <f t="shared" si="6"/>
        <v>16800</v>
      </c>
      <c r="R26" s="96">
        <f t="shared" si="6"/>
        <v>13959</v>
      </c>
      <c r="S26" s="96">
        <f t="shared" ref="S26:Z26" si="7">SUM(S17:S24)</f>
        <v>16800</v>
      </c>
      <c r="T26" s="96">
        <f t="shared" si="7"/>
        <v>19001</v>
      </c>
      <c r="U26" s="32">
        <f t="shared" si="7"/>
        <v>17000</v>
      </c>
      <c r="V26" s="32">
        <f t="shared" si="7"/>
        <v>13827</v>
      </c>
      <c r="W26" s="32">
        <f t="shared" si="7"/>
        <v>18000</v>
      </c>
      <c r="X26" s="32">
        <f t="shared" si="7"/>
        <v>17635</v>
      </c>
      <c r="Y26" s="32">
        <f t="shared" si="7"/>
        <v>17700</v>
      </c>
      <c r="Z26" s="32">
        <f t="shared" si="7"/>
        <v>17351.22</v>
      </c>
    </row>
    <row r="27" spans="1:27" x14ac:dyDescent="0.35">
      <c r="B27" s="76"/>
      <c r="C27" s="98"/>
      <c r="D27" s="134"/>
      <c r="E27" s="98"/>
      <c r="F27" s="134"/>
      <c r="G27" s="134"/>
      <c r="H27" s="134"/>
      <c r="I27" s="98"/>
      <c r="J27" s="134"/>
      <c r="K27" s="134"/>
      <c r="L27" s="134"/>
      <c r="M27" s="98"/>
      <c r="N27" s="98"/>
      <c r="O27" s="98"/>
      <c r="P27" s="98"/>
      <c r="Q27" s="98"/>
      <c r="R27" s="98"/>
      <c r="S27" s="98"/>
      <c r="T27" s="98"/>
      <c r="U27" s="76"/>
      <c r="V27" s="76"/>
      <c r="W27" s="76"/>
      <c r="X27" s="76"/>
      <c r="Y27" s="76"/>
      <c r="Z27" s="76"/>
    </row>
    <row r="28" spans="1:27" x14ac:dyDescent="0.35">
      <c r="A28" s="183" t="s">
        <v>4</v>
      </c>
      <c r="B28" s="195"/>
      <c r="C28" s="136">
        <f>C14-C26</f>
        <v>-2000</v>
      </c>
      <c r="D28" s="136">
        <f t="shared" ref="D28:F28" si="8">D14-D26</f>
        <v>-13672</v>
      </c>
      <c r="E28" s="136">
        <f>E14-E26</f>
        <v>-800</v>
      </c>
      <c r="F28" s="136">
        <f t="shared" si="8"/>
        <v>1814</v>
      </c>
      <c r="G28" s="136">
        <f t="shared" ref="G28:H28" si="9">G14-G26</f>
        <v>-9480</v>
      </c>
      <c r="H28" s="136">
        <f t="shared" si="9"/>
        <v>1356</v>
      </c>
      <c r="I28" s="136">
        <f>I14-I26</f>
        <v>6980</v>
      </c>
      <c r="J28" s="136">
        <f t="shared" ref="J28:R28" si="10">J14-J26</f>
        <v>2985.7099999999991</v>
      </c>
      <c r="K28" s="136">
        <f t="shared" si="10"/>
        <v>4980</v>
      </c>
      <c r="L28" s="136">
        <f t="shared" si="10"/>
        <v>4694</v>
      </c>
      <c r="M28" s="136">
        <f t="shared" si="10"/>
        <v>-3200</v>
      </c>
      <c r="N28" s="136">
        <f t="shared" si="10"/>
        <v>-6534</v>
      </c>
      <c r="O28" s="136">
        <f t="shared" si="10"/>
        <v>-475</v>
      </c>
      <c r="P28" s="136">
        <f t="shared" si="10"/>
        <v>894</v>
      </c>
      <c r="Q28" s="136">
        <f t="shared" si="10"/>
        <v>3200</v>
      </c>
      <c r="R28" s="136">
        <f t="shared" si="10"/>
        <v>4271</v>
      </c>
      <c r="S28" s="136">
        <f t="shared" ref="S28:Z28" si="11">S14-S26</f>
        <v>4700</v>
      </c>
      <c r="T28" s="136">
        <f t="shared" si="11"/>
        <v>766</v>
      </c>
      <c r="U28" s="93">
        <f t="shared" si="11"/>
        <v>3000</v>
      </c>
      <c r="V28" s="93">
        <f t="shared" si="11"/>
        <v>382</v>
      </c>
      <c r="W28" s="93">
        <f t="shared" si="11"/>
        <v>2970</v>
      </c>
      <c r="X28" s="93">
        <f t="shared" si="11"/>
        <v>1933</v>
      </c>
      <c r="Y28" s="93">
        <f t="shared" si="11"/>
        <v>-1560</v>
      </c>
      <c r="Z28" s="93">
        <f t="shared" si="11"/>
        <v>-241.22000000000116</v>
      </c>
    </row>
    <row r="29" spans="1:27" x14ac:dyDescent="0.35">
      <c r="D29" s="134"/>
      <c r="F29" s="134"/>
      <c r="G29" s="134"/>
      <c r="H29" s="134"/>
      <c r="J29" s="134"/>
      <c r="N29" s="137"/>
      <c r="O29" s="137"/>
      <c r="P29" s="137"/>
      <c r="Q29" s="137"/>
      <c r="R29" s="137"/>
      <c r="S29" s="137"/>
      <c r="T29" s="137"/>
    </row>
    <row r="30" spans="1:27" x14ac:dyDescent="0.35">
      <c r="D30" s="134"/>
      <c r="F30" s="134"/>
      <c r="G30" s="134"/>
      <c r="H30" s="134"/>
      <c r="J30" s="134"/>
    </row>
    <row r="31" spans="1:27" x14ac:dyDescent="0.35">
      <c r="D31" s="134"/>
      <c r="F31" s="134"/>
      <c r="G31" s="134"/>
      <c r="H31" s="134"/>
      <c r="J31" s="134"/>
    </row>
    <row r="32" spans="1:27" x14ac:dyDescent="0.35">
      <c r="D32" s="134"/>
      <c r="F32" s="134"/>
      <c r="G32" s="134"/>
      <c r="H32" s="134"/>
      <c r="J32" s="134"/>
    </row>
    <row r="33" spans="4:10" x14ac:dyDescent="0.35">
      <c r="D33" s="134"/>
      <c r="F33" s="134"/>
      <c r="G33" s="134"/>
      <c r="H33" s="134"/>
      <c r="J33" s="134"/>
    </row>
    <row r="34" spans="4:10" x14ac:dyDescent="0.35">
      <c r="D34" s="134"/>
      <c r="F34" s="134"/>
      <c r="G34" s="134"/>
      <c r="H34" s="134"/>
      <c r="J34" s="134"/>
    </row>
    <row r="35" spans="4:10" x14ac:dyDescent="0.35">
      <c r="D35" s="134"/>
      <c r="F35" s="134"/>
      <c r="G35" s="134"/>
      <c r="H35" s="134"/>
      <c r="J35" s="134"/>
    </row>
    <row r="36" spans="4:10" x14ac:dyDescent="0.35">
      <c r="D36" s="134"/>
      <c r="F36" s="134"/>
      <c r="G36" s="134"/>
      <c r="H36" s="134"/>
      <c r="J36" s="134"/>
    </row>
    <row r="37" spans="4:10" x14ac:dyDescent="0.35">
      <c r="D37" s="134"/>
      <c r="F37" s="134"/>
      <c r="G37" s="134"/>
      <c r="H37" s="134"/>
      <c r="J37" s="134"/>
    </row>
    <row r="38" spans="4:10" x14ac:dyDescent="0.35">
      <c r="D38" s="134"/>
      <c r="F38" s="134"/>
      <c r="G38" s="134"/>
      <c r="H38" s="134"/>
      <c r="J38" s="134"/>
    </row>
    <row r="39" spans="4:10" x14ac:dyDescent="0.35">
      <c r="D39" s="134"/>
      <c r="F39" s="134"/>
      <c r="G39" s="134"/>
      <c r="H39" s="134"/>
      <c r="J39" s="134"/>
    </row>
    <row r="40" spans="4:10" x14ac:dyDescent="0.35">
      <c r="D40" s="134"/>
      <c r="F40" s="134"/>
      <c r="G40" s="134"/>
      <c r="H40" s="134"/>
      <c r="J40" s="134"/>
    </row>
    <row r="41" spans="4:10" x14ac:dyDescent="0.35">
      <c r="D41" s="134"/>
      <c r="F41" s="134"/>
      <c r="G41" s="134"/>
      <c r="H41" s="134"/>
      <c r="J41" s="134"/>
    </row>
    <row r="42" spans="4:10" x14ac:dyDescent="0.35">
      <c r="D42" s="134"/>
      <c r="F42" s="134"/>
      <c r="G42" s="134"/>
      <c r="H42" s="134"/>
      <c r="J42" s="134"/>
    </row>
    <row r="43" spans="4:10" x14ac:dyDescent="0.35">
      <c r="D43" s="134"/>
      <c r="F43" s="134"/>
      <c r="G43" s="134"/>
      <c r="H43" s="134"/>
      <c r="J43" s="134"/>
    </row>
    <row r="44" spans="4:10" x14ac:dyDescent="0.35">
      <c r="D44" s="134"/>
      <c r="F44" s="134"/>
      <c r="G44" s="134"/>
      <c r="H44" s="134"/>
      <c r="J44" s="134"/>
    </row>
    <row r="45" spans="4:10" x14ac:dyDescent="0.35">
      <c r="D45" s="134"/>
      <c r="F45" s="134"/>
      <c r="G45" s="134"/>
      <c r="H45" s="134"/>
      <c r="J45" s="134"/>
    </row>
    <row r="46" spans="4:10" x14ac:dyDescent="0.35">
      <c r="D46" s="134"/>
      <c r="F46" s="134"/>
      <c r="G46" s="134"/>
      <c r="H46" s="134"/>
      <c r="J46" s="134"/>
    </row>
    <row r="47" spans="4:10" x14ac:dyDescent="0.35">
      <c r="D47" s="134"/>
      <c r="F47" s="134"/>
      <c r="G47" s="134"/>
      <c r="H47" s="134"/>
      <c r="J47" s="134"/>
    </row>
    <row r="48" spans="4:10" x14ac:dyDescent="0.35">
      <c r="D48" s="134"/>
      <c r="F48" s="134"/>
      <c r="G48" s="134"/>
      <c r="H48" s="134"/>
      <c r="J48" s="134"/>
    </row>
    <row r="49" spans="4:10" x14ac:dyDescent="0.35">
      <c r="D49" s="134"/>
      <c r="F49" s="134"/>
      <c r="G49" s="134"/>
      <c r="H49" s="134"/>
      <c r="J49" s="134"/>
    </row>
    <row r="50" spans="4:10" x14ac:dyDescent="0.35">
      <c r="D50" s="134"/>
      <c r="F50" s="134"/>
      <c r="G50" s="134"/>
      <c r="H50" s="134"/>
      <c r="J50" s="134"/>
    </row>
    <row r="51" spans="4:10" x14ac:dyDescent="0.35">
      <c r="D51" s="134"/>
      <c r="F51" s="134"/>
      <c r="G51" s="134"/>
      <c r="H51" s="134"/>
      <c r="J51" s="134"/>
    </row>
    <row r="52" spans="4:10" x14ac:dyDescent="0.35">
      <c r="D52" s="134"/>
      <c r="F52" s="134"/>
      <c r="G52" s="134"/>
      <c r="H52" s="134"/>
      <c r="J52" s="134"/>
    </row>
    <row r="53" spans="4:10" x14ac:dyDescent="0.35">
      <c r="D53" s="134"/>
      <c r="F53" s="134"/>
      <c r="G53" s="134"/>
      <c r="H53" s="134"/>
      <c r="J53" s="134"/>
    </row>
    <row r="54" spans="4:10" x14ac:dyDescent="0.35">
      <c r="D54" s="134"/>
      <c r="F54" s="134"/>
      <c r="G54" s="134"/>
      <c r="H54" s="134"/>
      <c r="J54" s="134"/>
    </row>
    <row r="55" spans="4:10" x14ac:dyDescent="0.35">
      <c r="D55" s="134"/>
      <c r="F55" s="134"/>
      <c r="G55" s="134"/>
      <c r="H55" s="134"/>
      <c r="J55" s="134"/>
    </row>
    <row r="56" spans="4:10" x14ac:dyDescent="0.35">
      <c r="D56" s="134"/>
      <c r="F56" s="134"/>
      <c r="G56" s="134"/>
      <c r="H56" s="134"/>
      <c r="J56" s="134"/>
    </row>
    <row r="57" spans="4:10" x14ac:dyDescent="0.35">
      <c r="D57" s="134"/>
      <c r="F57" s="134"/>
      <c r="G57" s="134"/>
      <c r="H57" s="134"/>
      <c r="J57" s="134"/>
    </row>
    <row r="58" spans="4:10" x14ac:dyDescent="0.35">
      <c r="D58" s="134"/>
      <c r="F58" s="134"/>
      <c r="G58" s="134"/>
      <c r="H58" s="134"/>
      <c r="J58" s="134"/>
    </row>
    <row r="59" spans="4:10" x14ac:dyDescent="0.35">
      <c r="D59" s="134"/>
      <c r="F59" s="134"/>
      <c r="G59" s="134"/>
      <c r="H59" s="134"/>
      <c r="J59" s="134"/>
    </row>
    <row r="60" spans="4:10" x14ac:dyDescent="0.35">
      <c r="D60" s="134"/>
      <c r="F60" s="134"/>
      <c r="G60" s="134"/>
      <c r="H60" s="134"/>
      <c r="J60" s="134"/>
    </row>
    <row r="61" spans="4:10" x14ac:dyDescent="0.35">
      <c r="D61" s="134"/>
      <c r="F61" s="134"/>
      <c r="G61" s="134"/>
      <c r="H61" s="134"/>
      <c r="J61" s="134"/>
    </row>
    <row r="62" spans="4:10" x14ac:dyDescent="0.35">
      <c r="D62" s="134"/>
      <c r="F62" s="134"/>
      <c r="G62" s="134"/>
      <c r="H62" s="134"/>
      <c r="J62" s="134"/>
    </row>
    <row r="63" spans="4:10" x14ac:dyDescent="0.35">
      <c r="D63" s="134"/>
      <c r="F63" s="134"/>
      <c r="G63" s="134"/>
      <c r="H63" s="134"/>
      <c r="J63" s="134"/>
    </row>
    <row r="64" spans="4:10" x14ac:dyDescent="0.35">
      <c r="D64" s="134"/>
      <c r="F64" s="134"/>
      <c r="G64" s="134"/>
      <c r="H64" s="134"/>
      <c r="J64" s="134"/>
    </row>
    <row r="65" spans="4:10" x14ac:dyDescent="0.35">
      <c r="D65" s="134"/>
      <c r="F65" s="134"/>
      <c r="G65" s="134"/>
      <c r="H65" s="134"/>
      <c r="J65" s="134"/>
    </row>
    <row r="66" spans="4:10" x14ac:dyDescent="0.35">
      <c r="D66" s="134"/>
      <c r="F66" s="134"/>
      <c r="G66" s="134"/>
      <c r="H66" s="134"/>
      <c r="J66" s="134"/>
    </row>
    <row r="67" spans="4:10" x14ac:dyDescent="0.35">
      <c r="D67" s="134"/>
      <c r="F67" s="134"/>
      <c r="G67" s="134"/>
      <c r="H67" s="134"/>
      <c r="J67" s="134"/>
    </row>
    <row r="68" spans="4:10" x14ac:dyDescent="0.35">
      <c r="D68" s="134"/>
      <c r="F68" s="134"/>
      <c r="G68" s="134"/>
      <c r="H68" s="134"/>
      <c r="J68" s="134"/>
    </row>
    <row r="69" spans="4:10" x14ac:dyDescent="0.35">
      <c r="D69" s="134"/>
      <c r="F69" s="134"/>
      <c r="G69" s="134"/>
      <c r="H69" s="134"/>
      <c r="J69" s="134"/>
    </row>
    <row r="70" spans="4:10" x14ac:dyDescent="0.35">
      <c r="D70" s="134"/>
      <c r="F70" s="134"/>
      <c r="G70" s="134"/>
      <c r="H70" s="134"/>
      <c r="J70" s="134"/>
    </row>
    <row r="71" spans="4:10" x14ac:dyDescent="0.35">
      <c r="D71" s="134"/>
      <c r="F71" s="134"/>
      <c r="G71" s="134"/>
      <c r="H71" s="134"/>
      <c r="J71" s="134"/>
    </row>
    <row r="72" spans="4:10" x14ac:dyDescent="0.35">
      <c r="D72" s="134"/>
      <c r="F72" s="134"/>
      <c r="G72" s="134"/>
      <c r="H72" s="134"/>
      <c r="J72" s="134"/>
    </row>
    <row r="73" spans="4:10" x14ac:dyDescent="0.35">
      <c r="D73" s="134"/>
      <c r="F73" s="134"/>
      <c r="G73" s="134"/>
      <c r="H73" s="134"/>
      <c r="J73" s="134"/>
    </row>
    <row r="74" spans="4:10" x14ac:dyDescent="0.35">
      <c r="D74" s="134"/>
      <c r="F74" s="134"/>
      <c r="G74" s="134"/>
      <c r="H74" s="134"/>
      <c r="J74" s="134"/>
    </row>
    <row r="75" spans="4:10" x14ac:dyDescent="0.35">
      <c r="D75" s="134"/>
      <c r="F75" s="134"/>
      <c r="G75" s="134"/>
      <c r="H75" s="134"/>
      <c r="J75" s="134"/>
    </row>
  </sheetData>
  <phoneticPr fontId="2" type="noConversion"/>
  <printOptions horizontalCentered="1" verticalCentered="1"/>
  <pageMargins left="0.25" right="0.25" top="1" bottom="1" header="0.5" footer="0.5"/>
  <pageSetup scale="86" orientation="landscape" r:id="rId1"/>
  <headerFooter alignWithMargins="0"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B38"/>
  <sheetViews>
    <sheetView zoomScale="85" zoomScaleNormal="85" workbookViewId="0">
      <pane ySplit="4" topLeftCell="A5" activePane="bottomLeft" state="frozen"/>
      <selection pane="bottomLeft" activeCell="C27" sqref="C27"/>
    </sheetView>
  </sheetViews>
  <sheetFormatPr defaultColWidth="9.1796875" defaultRowHeight="15.5" x14ac:dyDescent="0.35"/>
  <cols>
    <col min="1" max="1" width="56.26953125" style="70" customWidth="1"/>
    <col min="2" max="2" width="14.453125" style="70" customWidth="1"/>
    <col min="3" max="3" width="14.453125" style="80" customWidth="1"/>
    <col min="4" max="4" width="14.453125" style="70" customWidth="1"/>
    <col min="5" max="5" width="14.453125" style="80" customWidth="1"/>
    <col min="6" max="7" width="14.453125" style="70" customWidth="1"/>
    <col min="8" max="8" width="14.453125" style="80" hidden="1" customWidth="1"/>
    <col min="9" max="9" width="14.453125" style="70" customWidth="1"/>
    <col min="10" max="10" width="14.453125" style="80" hidden="1" customWidth="1"/>
    <col min="11" max="11" width="14.453125" style="70" customWidth="1"/>
    <col min="12" max="12" width="14.453125" style="137" hidden="1" customWidth="1"/>
    <col min="13" max="13" width="15.54296875" style="70" customWidth="1"/>
    <col min="14" max="16" width="14.453125" style="70" hidden="1" customWidth="1"/>
    <col min="17" max="17" width="14.453125" style="349" hidden="1" customWidth="1"/>
    <col min="18" max="18" width="13.54296875" style="70" hidden="1" customWidth="1"/>
    <col min="19" max="27" width="14.453125" style="70" hidden="1" customWidth="1"/>
    <col min="28" max="28" width="36.54296875" style="137" customWidth="1"/>
    <col min="29" max="16384" width="9.1796875" style="70"/>
  </cols>
  <sheetData>
    <row r="1" spans="1:28" x14ac:dyDescent="0.35">
      <c r="A1" s="70" t="str">
        <f>ADMINISTRATIVE!A1</f>
        <v>OHIO CHAPTER ISA</v>
      </c>
    </row>
    <row r="2" spans="1:28" x14ac:dyDescent="0.35">
      <c r="A2" s="70" t="str">
        <f>COMBINED!A2</f>
        <v>2022 - 2023 BUDGET</v>
      </c>
      <c r="B2" s="70" t="s">
        <v>187</v>
      </c>
    </row>
    <row r="3" spans="1:28" s="362" customFormat="1" x14ac:dyDescent="0.35">
      <c r="A3" s="371" t="str">
        <f>COMBINED!A3</f>
        <v>10/03/2022 Approved by BoD</v>
      </c>
      <c r="B3" s="361"/>
      <c r="C3" s="364" t="s">
        <v>236</v>
      </c>
      <c r="D3" s="364" t="s">
        <v>281</v>
      </c>
      <c r="E3" s="364"/>
      <c r="F3" s="364" t="s">
        <v>266</v>
      </c>
      <c r="G3" s="364" t="s">
        <v>237</v>
      </c>
      <c r="H3" s="364" t="s">
        <v>237</v>
      </c>
      <c r="I3" s="364" t="s">
        <v>238</v>
      </c>
      <c r="J3" s="364"/>
      <c r="K3" s="364" t="s">
        <v>236</v>
      </c>
      <c r="L3" s="364"/>
      <c r="M3" s="364" t="s">
        <v>235</v>
      </c>
      <c r="N3" s="365"/>
      <c r="O3" s="365" t="s">
        <v>238</v>
      </c>
      <c r="P3" s="365"/>
      <c r="Q3" s="365" t="s">
        <v>237</v>
      </c>
      <c r="AB3" s="363"/>
    </row>
    <row r="4" spans="1:28" ht="48" customHeight="1" x14ac:dyDescent="0.35">
      <c r="A4" s="93"/>
      <c r="B4" s="93"/>
      <c r="C4" s="164" t="str">
        <f>COMBINED!B4</f>
        <v>2022-2023 Budget</v>
      </c>
      <c r="D4" s="164" t="str">
        <f>COMBINED!C4</f>
        <v>2021-2022 Actual as of 8/31/22</v>
      </c>
      <c r="E4" s="11" t="str">
        <f>COMBINED!D4</f>
        <v>2021-2022 Budget</v>
      </c>
      <c r="F4" s="11" t="str">
        <f>COMBINED!E4</f>
        <v>2020-2021 Actual as of 8/31/21</v>
      </c>
      <c r="G4" s="11" t="str">
        <f>COMBINED!G4</f>
        <v>2019-2020 Actual as of 9/30/20</v>
      </c>
      <c r="H4" s="11" t="str">
        <f>COMBINED!H4</f>
        <v>2019-2020 Budget</v>
      </c>
      <c r="I4" s="11" t="str">
        <f>COMBINED!I4</f>
        <v>2018-2019 Actual as of 9/31/19</v>
      </c>
      <c r="J4" s="11" t="s">
        <v>222</v>
      </c>
      <c r="K4" s="11" t="str">
        <f>COMBINED!K4</f>
        <v>2017-2018 Actual as of 9/30/18</v>
      </c>
      <c r="L4" s="87" t="str">
        <f>COMBINED!L4</f>
        <v>2017-2018 Budget</v>
      </c>
      <c r="M4" s="87" t="str">
        <f>COMBINED!M4</f>
        <v>2016-2017 Actual as of 9/30/17</v>
      </c>
      <c r="N4" s="72" t="str">
        <f>COMBINED!N4</f>
        <v>2016-2017 Budget</v>
      </c>
      <c r="O4" s="72" t="str">
        <f>COMBINED!O4</f>
        <v>2015-2016 Actual as of 9/30/16</v>
      </c>
      <c r="P4" s="87" t="str">
        <f>COMBINED!P4</f>
        <v>2015-2016 Budget</v>
      </c>
      <c r="Q4" s="350" t="str">
        <f>COMBINED!Q4</f>
        <v>2014-2015 Actual as of 9/30/15</v>
      </c>
      <c r="R4" s="87" t="str">
        <f>COMBINED!R4</f>
        <v>2014-2015 Budget</v>
      </c>
      <c r="S4" s="87" t="str">
        <f>COMBINED!S4</f>
        <v>2013-2014 Actual as of 9/30/14</v>
      </c>
      <c r="T4" s="87" t="str">
        <f>COMBINED!T4</f>
        <v>2013-2014 Budget</v>
      </c>
      <c r="U4" s="87" t="str">
        <f>COMBINED!U4</f>
        <v>2012-2013 Actual as of 9/30/2013</v>
      </c>
      <c r="V4" s="87" t="str">
        <f>COMBINED!V4</f>
        <v>2012-2013 Budget</v>
      </c>
      <c r="W4" s="87" t="str">
        <f>COMBINED!W4</f>
        <v>2011-12 Actual as of 8/31/2012</v>
      </c>
      <c r="X4" s="87" t="str">
        <f>COMBINED!X4</f>
        <v>2011 BUDGET</v>
      </c>
      <c r="Y4" s="87" t="str">
        <f>COMBINED!Y4</f>
        <v>2010-11 Actual as of 09/30/2011</v>
      </c>
      <c r="Z4" s="87" t="str">
        <f>COMBINED!Z4</f>
        <v>2010 BUDGET</v>
      </c>
      <c r="AA4" s="87" t="str">
        <f>COMBINED!AA4</f>
        <v>2009      Actual as of 09/30/2010</v>
      </c>
    </row>
    <row r="5" spans="1:28" x14ac:dyDescent="0.35">
      <c r="A5" s="178" t="s">
        <v>0</v>
      </c>
      <c r="B5" s="179" t="s">
        <v>5</v>
      </c>
      <c r="C5" s="83"/>
      <c r="D5" s="73"/>
      <c r="E5" s="83"/>
      <c r="F5" s="73"/>
      <c r="G5" s="73"/>
      <c r="H5" s="83"/>
      <c r="I5" s="73"/>
      <c r="J5" s="83"/>
      <c r="K5" s="73"/>
      <c r="L5" s="95"/>
      <c r="M5" s="148"/>
      <c r="N5" s="138"/>
      <c r="O5" s="73"/>
      <c r="P5" s="74"/>
      <c r="Q5" s="355"/>
      <c r="R5" s="74"/>
      <c r="S5" s="74"/>
      <c r="T5" s="74"/>
      <c r="U5" s="74"/>
      <c r="V5" s="74"/>
      <c r="W5" s="74"/>
      <c r="X5" s="74"/>
      <c r="Y5" s="74"/>
      <c r="Z5" s="74"/>
      <c r="AA5" s="74"/>
    </row>
    <row r="6" spans="1:28" s="199" customFormat="1" x14ac:dyDescent="0.35">
      <c r="A6" s="196"/>
      <c r="B6" s="154"/>
      <c r="C6" s="197"/>
      <c r="D6" s="103"/>
      <c r="E6" s="197"/>
      <c r="F6" s="103"/>
      <c r="G6" s="103"/>
      <c r="H6" s="197"/>
      <c r="I6" s="103"/>
      <c r="J6" s="197"/>
      <c r="K6" s="103"/>
      <c r="L6" s="125"/>
      <c r="M6" s="103"/>
      <c r="N6" s="103"/>
      <c r="O6" s="125"/>
      <c r="P6" s="103"/>
      <c r="Q6" s="351"/>
      <c r="R6" s="103"/>
      <c r="S6" s="103"/>
      <c r="T6" s="103"/>
      <c r="U6" s="103"/>
      <c r="V6" s="197"/>
      <c r="W6" s="197"/>
      <c r="X6" s="197"/>
      <c r="Y6" s="197"/>
      <c r="Z6" s="197"/>
      <c r="AA6" s="197"/>
      <c r="AB6" s="236"/>
    </row>
    <row r="7" spans="1:28" x14ac:dyDescent="0.35">
      <c r="A7" s="180" t="s">
        <v>41</v>
      </c>
      <c r="B7" s="75" t="s">
        <v>104</v>
      </c>
      <c r="C7" s="96">
        <v>85000</v>
      </c>
      <c r="D7" s="96">
        <v>88405</v>
      </c>
      <c r="E7" s="96">
        <v>65000</v>
      </c>
      <c r="F7" s="96">
        <v>26900</v>
      </c>
      <c r="G7" s="96">
        <v>84073</v>
      </c>
      <c r="H7" s="96">
        <v>68000</v>
      </c>
      <c r="I7" s="96">
        <v>60455</v>
      </c>
      <c r="J7" s="96">
        <v>65000</v>
      </c>
      <c r="K7" s="96">
        <v>44415</v>
      </c>
      <c r="L7" s="96">
        <v>30000</v>
      </c>
      <c r="M7" s="96">
        <v>67580</v>
      </c>
      <c r="N7" s="96">
        <v>64000</v>
      </c>
      <c r="O7" s="96">
        <v>63995</v>
      </c>
      <c r="P7" s="96">
        <v>68000</v>
      </c>
      <c r="Q7" s="352">
        <v>70655</v>
      </c>
      <c r="R7" s="96">
        <v>65000</v>
      </c>
      <c r="S7" s="96">
        <v>65845</v>
      </c>
      <c r="T7" s="96">
        <v>64500</v>
      </c>
      <c r="U7" s="96">
        <v>63032</v>
      </c>
      <c r="V7" s="32">
        <v>73930</v>
      </c>
      <c r="W7" s="32">
        <v>70065</v>
      </c>
      <c r="X7" s="32">
        <v>82875</v>
      </c>
      <c r="Y7" s="32">
        <v>63350</v>
      </c>
      <c r="Z7" s="32">
        <v>79875</v>
      </c>
      <c r="AA7" s="32">
        <v>61255</v>
      </c>
      <c r="AB7" s="115"/>
    </row>
    <row r="8" spans="1:28" x14ac:dyDescent="0.35">
      <c r="A8" s="180" t="s">
        <v>42</v>
      </c>
      <c r="B8" s="75" t="s">
        <v>105</v>
      </c>
      <c r="C8" s="96">
        <v>10000</v>
      </c>
      <c r="D8" s="96">
        <v>6200</v>
      </c>
      <c r="E8" s="96">
        <v>10000</v>
      </c>
      <c r="F8" s="96">
        <v>7000</v>
      </c>
      <c r="G8" s="96">
        <v>8600</v>
      </c>
      <c r="H8" s="96">
        <v>6000</v>
      </c>
      <c r="I8" s="96">
        <v>11100</v>
      </c>
      <c r="J8" s="96">
        <v>5000</v>
      </c>
      <c r="K8" s="96">
        <v>6800</v>
      </c>
      <c r="L8" s="96">
        <v>5000</v>
      </c>
      <c r="M8" s="96">
        <v>3300</v>
      </c>
      <c r="N8" s="96">
        <v>4000</v>
      </c>
      <c r="O8" s="96">
        <v>3300</v>
      </c>
      <c r="P8" s="96">
        <v>6000</v>
      </c>
      <c r="Q8" s="352">
        <v>6800</v>
      </c>
      <c r="R8" s="96">
        <v>5000</v>
      </c>
      <c r="S8" s="96">
        <v>2700</v>
      </c>
      <c r="T8" s="96">
        <v>5000</v>
      </c>
      <c r="U8" s="96">
        <v>4950</v>
      </c>
      <c r="V8" s="32">
        <v>5000</v>
      </c>
      <c r="W8" s="32">
        <v>5000</v>
      </c>
      <c r="X8" s="32">
        <v>5500</v>
      </c>
      <c r="Y8" s="32">
        <v>5950</v>
      </c>
      <c r="Z8" s="32">
        <v>5500</v>
      </c>
      <c r="AA8" s="32">
        <v>2500</v>
      </c>
    </row>
    <row r="9" spans="1:28" x14ac:dyDescent="0.35">
      <c r="A9" s="180" t="s">
        <v>43</v>
      </c>
      <c r="B9" s="75" t="s">
        <v>106</v>
      </c>
      <c r="C9" s="96">
        <v>28000</v>
      </c>
      <c r="D9" s="96">
        <v>34300</v>
      </c>
      <c r="E9" s="96">
        <v>20000</v>
      </c>
      <c r="F9" s="96">
        <v>13322</v>
      </c>
      <c r="G9" s="96">
        <v>34650</v>
      </c>
      <c r="H9" s="96">
        <v>21000</v>
      </c>
      <c r="I9" s="96">
        <v>22150</v>
      </c>
      <c r="J9" s="96">
        <v>30000</v>
      </c>
      <c r="K9" s="96"/>
      <c r="L9" s="96"/>
      <c r="M9" s="96">
        <v>25906</v>
      </c>
      <c r="N9" s="96">
        <v>18000</v>
      </c>
      <c r="O9" s="96">
        <v>17600</v>
      </c>
      <c r="P9" s="96">
        <v>18500</v>
      </c>
      <c r="Q9" s="352">
        <v>21530</v>
      </c>
      <c r="R9" s="96">
        <v>17000</v>
      </c>
      <c r="S9" s="96">
        <v>17950</v>
      </c>
      <c r="T9" s="96">
        <v>17250</v>
      </c>
      <c r="U9" s="96">
        <v>16580</v>
      </c>
      <c r="V9" s="32">
        <v>15000</v>
      </c>
      <c r="W9" s="32">
        <v>12575</v>
      </c>
      <c r="X9" s="32">
        <v>19800</v>
      </c>
      <c r="Y9" s="32">
        <v>20520</v>
      </c>
      <c r="Z9" s="32">
        <v>24000</v>
      </c>
      <c r="AA9" s="32">
        <v>20235</v>
      </c>
    </row>
    <row r="10" spans="1:28" hidden="1" x14ac:dyDescent="0.35">
      <c r="A10" s="192" t="s">
        <v>168</v>
      </c>
      <c r="B10" s="77" t="s">
        <v>232</v>
      </c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>
        <v>100</v>
      </c>
      <c r="Q10" s="352">
        <v>100</v>
      </c>
      <c r="R10" s="96"/>
      <c r="S10" s="96">
        <v>75</v>
      </c>
      <c r="T10" s="96"/>
      <c r="U10" s="96"/>
      <c r="V10" s="32"/>
      <c r="W10" s="32"/>
      <c r="X10" s="32"/>
      <c r="Y10" s="32"/>
      <c r="Z10" s="32"/>
      <c r="AA10" s="32"/>
    </row>
    <row r="11" spans="1:28" s="191" customFormat="1" x14ac:dyDescent="0.35">
      <c r="A11" s="192"/>
      <c r="B11" s="77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353"/>
      <c r="R11" s="100">
        <v>1200</v>
      </c>
      <c r="S11" s="100">
        <v>1307</v>
      </c>
      <c r="T11" s="100">
        <v>1200</v>
      </c>
      <c r="U11" s="100">
        <v>1158</v>
      </c>
      <c r="V11" s="82"/>
      <c r="W11" s="82">
        <v>0</v>
      </c>
      <c r="X11" s="82">
        <v>0</v>
      </c>
      <c r="Y11" s="82">
        <v>0</v>
      </c>
      <c r="Z11" s="82">
        <v>0</v>
      </c>
      <c r="AA11" s="82">
        <v>10</v>
      </c>
      <c r="AB11" s="360"/>
    </row>
    <row r="12" spans="1:28" x14ac:dyDescent="0.35">
      <c r="A12" s="180"/>
      <c r="B12" s="79"/>
      <c r="C12" s="339"/>
      <c r="D12" s="133"/>
      <c r="E12" s="339"/>
      <c r="F12" s="133"/>
      <c r="G12" s="133"/>
      <c r="H12" s="339"/>
      <c r="I12" s="133"/>
      <c r="J12" s="339"/>
      <c r="K12" s="133"/>
      <c r="L12" s="133"/>
      <c r="M12" s="133"/>
      <c r="N12" s="133"/>
      <c r="O12" s="133"/>
      <c r="P12" s="121"/>
      <c r="Q12" s="356"/>
      <c r="R12" s="121"/>
      <c r="S12" s="121"/>
      <c r="T12" s="121"/>
      <c r="U12" s="121"/>
      <c r="V12" s="79"/>
      <c r="W12" s="79"/>
      <c r="X12" s="79"/>
      <c r="Y12" s="79"/>
      <c r="Z12" s="79"/>
      <c r="AA12" s="79"/>
    </row>
    <row r="13" spans="1:28" x14ac:dyDescent="0.35">
      <c r="A13" s="181" t="s">
        <v>1</v>
      </c>
      <c r="B13" s="182"/>
      <c r="C13" s="96">
        <f>SUM(C7:C12)</f>
        <v>123000</v>
      </c>
      <c r="D13" s="96">
        <f t="shared" ref="D13" si="0">SUM(D7:D12)</f>
        <v>128905</v>
      </c>
      <c r="E13" s="96">
        <f>SUM(E7:E12)</f>
        <v>95000</v>
      </c>
      <c r="F13" s="96">
        <f t="shared" ref="F13:Q13" si="1">SUM(F7:F12)</f>
        <v>47222</v>
      </c>
      <c r="G13" s="96">
        <f t="shared" si="1"/>
        <v>127323</v>
      </c>
      <c r="H13" s="96">
        <f t="shared" si="1"/>
        <v>95000</v>
      </c>
      <c r="I13" s="96">
        <f t="shared" si="1"/>
        <v>93705</v>
      </c>
      <c r="J13" s="96">
        <f t="shared" si="1"/>
        <v>100000</v>
      </c>
      <c r="K13" s="96">
        <f t="shared" si="1"/>
        <v>51215</v>
      </c>
      <c r="L13" s="96">
        <f t="shared" si="1"/>
        <v>35000</v>
      </c>
      <c r="M13" s="96">
        <f t="shared" si="1"/>
        <v>96786</v>
      </c>
      <c r="N13" s="96">
        <f t="shared" si="1"/>
        <v>86000</v>
      </c>
      <c r="O13" s="96">
        <f t="shared" si="1"/>
        <v>84895</v>
      </c>
      <c r="P13" s="96">
        <f t="shared" si="1"/>
        <v>92600</v>
      </c>
      <c r="Q13" s="96">
        <f t="shared" si="1"/>
        <v>99085</v>
      </c>
      <c r="R13" s="96">
        <f t="shared" ref="R13:U13" si="2">SUM(R6:R12)</f>
        <v>88200</v>
      </c>
      <c r="S13" s="96">
        <f t="shared" si="2"/>
        <v>87877</v>
      </c>
      <c r="T13" s="96">
        <f t="shared" si="2"/>
        <v>87950</v>
      </c>
      <c r="U13" s="96">
        <f t="shared" si="2"/>
        <v>85720</v>
      </c>
      <c r="V13" s="32">
        <f t="shared" ref="V13:AA13" si="3">SUM(V6:V12)</f>
        <v>93930</v>
      </c>
      <c r="W13" s="32">
        <f t="shared" si="3"/>
        <v>87640</v>
      </c>
      <c r="X13" s="32">
        <f t="shared" si="3"/>
        <v>108175</v>
      </c>
      <c r="Y13" s="32">
        <f t="shared" si="3"/>
        <v>89820</v>
      </c>
      <c r="Z13" s="32">
        <f t="shared" si="3"/>
        <v>109375</v>
      </c>
      <c r="AA13" s="32">
        <f t="shared" si="3"/>
        <v>84000</v>
      </c>
    </row>
    <row r="14" spans="1:28" x14ac:dyDescent="0.35">
      <c r="B14" s="76"/>
      <c r="D14" s="134"/>
      <c r="F14" s="134"/>
      <c r="G14" s="134"/>
      <c r="I14" s="134"/>
      <c r="K14" s="134"/>
      <c r="L14" s="134"/>
      <c r="M14" s="134"/>
      <c r="N14" s="134"/>
      <c r="O14" s="98"/>
      <c r="P14" s="98"/>
      <c r="Q14" s="357"/>
      <c r="R14" s="98"/>
      <c r="S14" s="98"/>
      <c r="T14" s="98"/>
      <c r="U14" s="98"/>
      <c r="V14" s="76"/>
      <c r="W14" s="76"/>
      <c r="X14" s="76"/>
      <c r="Y14" s="76"/>
      <c r="Z14" s="76"/>
      <c r="AA14" s="76"/>
    </row>
    <row r="15" spans="1:28" x14ac:dyDescent="0.35">
      <c r="A15" s="183" t="s">
        <v>2</v>
      </c>
      <c r="B15" s="182"/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119"/>
      <c r="P15" s="119"/>
      <c r="Q15" s="358"/>
      <c r="R15" s="119"/>
      <c r="S15" s="119"/>
      <c r="T15" s="119"/>
      <c r="U15" s="119"/>
      <c r="V15" s="75"/>
      <c r="W15" s="75"/>
      <c r="X15" s="75"/>
      <c r="Y15" s="75"/>
      <c r="Z15" s="75"/>
      <c r="AA15" s="75"/>
    </row>
    <row r="16" spans="1:28" x14ac:dyDescent="0.35">
      <c r="A16" s="180" t="s">
        <v>18</v>
      </c>
      <c r="B16" s="75" t="s">
        <v>107</v>
      </c>
      <c r="C16" s="96">
        <v>500</v>
      </c>
      <c r="D16" s="96">
        <v>399</v>
      </c>
      <c r="E16" s="96">
        <v>300</v>
      </c>
      <c r="F16" s="96"/>
      <c r="G16" s="96">
        <v>177</v>
      </c>
      <c r="H16" s="96">
        <v>150</v>
      </c>
      <c r="I16" s="96">
        <v>150</v>
      </c>
      <c r="J16" s="96">
        <v>150</v>
      </c>
      <c r="K16" s="96">
        <v>0</v>
      </c>
      <c r="L16" s="96">
        <v>400</v>
      </c>
      <c r="M16" s="96">
        <v>728</v>
      </c>
      <c r="N16" s="96">
        <v>150</v>
      </c>
      <c r="O16" s="96">
        <v>111.3</v>
      </c>
      <c r="P16" s="136">
        <v>150</v>
      </c>
      <c r="Q16" s="352">
        <v>105</v>
      </c>
      <c r="R16" s="136">
        <v>150</v>
      </c>
      <c r="S16" s="96">
        <v>172</v>
      </c>
      <c r="T16" s="136">
        <v>150</v>
      </c>
      <c r="U16" s="96">
        <v>148</v>
      </c>
      <c r="V16" s="93">
        <v>100</v>
      </c>
      <c r="W16" s="32">
        <v>0</v>
      </c>
      <c r="X16" s="93">
        <v>500</v>
      </c>
      <c r="Y16" s="32">
        <v>0</v>
      </c>
      <c r="Z16" s="93">
        <v>200</v>
      </c>
      <c r="AA16" s="32">
        <v>0</v>
      </c>
    </row>
    <row r="17" spans="1:28" s="191" customFormat="1" hidden="1" x14ac:dyDescent="0.35">
      <c r="A17" s="192" t="s">
        <v>19</v>
      </c>
      <c r="B17" s="77" t="s">
        <v>232</v>
      </c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>
        <v>0.5</v>
      </c>
      <c r="P17" s="193">
        <v>120</v>
      </c>
      <c r="Q17" s="353">
        <v>115</v>
      </c>
      <c r="R17" s="193">
        <v>600</v>
      </c>
      <c r="S17" s="100">
        <v>187</v>
      </c>
      <c r="T17" s="193">
        <v>600</v>
      </c>
      <c r="U17" s="100">
        <v>609</v>
      </c>
      <c r="V17" s="194">
        <v>600</v>
      </c>
      <c r="W17" s="82">
        <v>614</v>
      </c>
      <c r="X17" s="194">
        <v>550</v>
      </c>
      <c r="Y17" s="82">
        <v>511</v>
      </c>
      <c r="Z17" s="194">
        <v>550</v>
      </c>
      <c r="AA17" s="82">
        <v>349.23</v>
      </c>
      <c r="AB17" s="360"/>
    </row>
    <row r="18" spans="1:28" hidden="1" x14ac:dyDescent="0.35">
      <c r="A18" s="196" t="s">
        <v>20</v>
      </c>
      <c r="B18" s="154" t="s">
        <v>108</v>
      </c>
      <c r="C18" s="96"/>
      <c r="D18" s="96"/>
      <c r="E18" s="96"/>
      <c r="F18" s="96"/>
      <c r="G18" s="96"/>
      <c r="H18" s="96"/>
      <c r="I18" s="96"/>
      <c r="J18" s="96">
        <v>100</v>
      </c>
      <c r="K18" s="96">
        <v>30.15</v>
      </c>
      <c r="L18" s="96">
        <v>250</v>
      </c>
      <c r="M18" s="96">
        <v>263</v>
      </c>
      <c r="N18" s="96">
        <v>400</v>
      </c>
      <c r="O18" s="96">
        <v>366</v>
      </c>
      <c r="P18" s="136">
        <v>500</v>
      </c>
      <c r="Q18" s="352">
        <v>327</v>
      </c>
      <c r="R18" s="136">
        <v>500</v>
      </c>
      <c r="S18" s="96">
        <v>490</v>
      </c>
      <c r="T18" s="136">
        <v>20</v>
      </c>
      <c r="U18" s="96">
        <v>20</v>
      </c>
      <c r="V18" s="93"/>
      <c r="W18" s="32">
        <v>0</v>
      </c>
      <c r="X18" s="93">
        <v>1000</v>
      </c>
      <c r="Y18" s="32">
        <v>755</v>
      </c>
      <c r="Z18" s="93">
        <v>1000</v>
      </c>
      <c r="AA18" s="32">
        <v>737.15</v>
      </c>
    </row>
    <row r="19" spans="1:28" x14ac:dyDescent="0.35">
      <c r="A19" s="180" t="s">
        <v>35</v>
      </c>
      <c r="B19" s="75" t="s">
        <v>109</v>
      </c>
      <c r="C19" s="96">
        <v>5000</v>
      </c>
      <c r="D19" s="96">
        <v>20569</v>
      </c>
      <c r="E19" s="96">
        <v>16640</v>
      </c>
      <c r="F19" s="96"/>
      <c r="G19" s="96">
        <v>2190</v>
      </c>
      <c r="H19" s="96">
        <v>2190</v>
      </c>
      <c r="I19" s="96">
        <v>1949</v>
      </c>
      <c r="J19" s="96">
        <v>2000</v>
      </c>
      <c r="K19" s="96">
        <v>1500</v>
      </c>
      <c r="L19" s="96">
        <v>1000</v>
      </c>
      <c r="M19" s="96">
        <v>2500</v>
      </c>
      <c r="N19" s="96">
        <v>5000</v>
      </c>
      <c r="O19" s="96"/>
      <c r="P19" s="136">
        <v>3100</v>
      </c>
      <c r="Q19" s="352">
        <v>3204</v>
      </c>
      <c r="R19" s="136">
        <v>6500</v>
      </c>
      <c r="S19" s="96">
        <v>5126</v>
      </c>
      <c r="T19" s="136">
        <v>4000</v>
      </c>
      <c r="U19" s="96">
        <v>6340</v>
      </c>
      <c r="V19" s="93">
        <v>7630</v>
      </c>
      <c r="W19" s="32">
        <v>7997</v>
      </c>
      <c r="X19" s="93">
        <v>10000</v>
      </c>
      <c r="Y19" s="32">
        <v>7827</v>
      </c>
      <c r="Z19" s="93">
        <v>10000</v>
      </c>
      <c r="AA19" s="32">
        <v>11440</v>
      </c>
    </row>
    <row r="20" spans="1:28" x14ac:dyDescent="0.35">
      <c r="A20" s="180" t="s">
        <v>44</v>
      </c>
      <c r="B20" s="75" t="s">
        <v>110</v>
      </c>
      <c r="C20" s="96">
        <v>14000</v>
      </c>
      <c r="D20" s="96">
        <v>14974</v>
      </c>
      <c r="E20" s="96">
        <v>13000</v>
      </c>
      <c r="F20" s="96">
        <v>24607</v>
      </c>
      <c r="G20" s="96">
        <v>11782</v>
      </c>
      <c r="H20" s="96">
        <v>11000</v>
      </c>
      <c r="I20" s="96">
        <v>7719</v>
      </c>
      <c r="J20" s="96">
        <v>13000</v>
      </c>
      <c r="K20" s="96">
        <v>13703.17</v>
      </c>
      <c r="L20" s="96">
        <v>3000</v>
      </c>
      <c r="M20" s="96">
        <v>15953</v>
      </c>
      <c r="N20" s="96">
        <v>10000</v>
      </c>
      <c r="O20" s="96">
        <v>10296.1</v>
      </c>
      <c r="P20" s="136">
        <v>10000</v>
      </c>
      <c r="Q20" s="352">
        <v>9949</v>
      </c>
      <c r="R20" s="136">
        <v>7000</v>
      </c>
      <c r="S20" s="96">
        <v>7663</v>
      </c>
      <c r="T20" s="136">
        <v>5500</v>
      </c>
      <c r="U20" s="96">
        <v>4369</v>
      </c>
      <c r="V20" s="93">
        <v>5000</v>
      </c>
      <c r="W20" s="32">
        <v>5049</v>
      </c>
      <c r="X20" s="93">
        <v>5500</v>
      </c>
      <c r="Y20" s="32">
        <v>4931</v>
      </c>
      <c r="Z20" s="93">
        <v>5000</v>
      </c>
      <c r="AA20" s="32">
        <v>3449.88</v>
      </c>
    </row>
    <row r="21" spans="1:28" x14ac:dyDescent="0.35">
      <c r="A21" s="180" t="s">
        <v>22</v>
      </c>
      <c r="B21" s="75" t="s">
        <v>111</v>
      </c>
      <c r="C21" s="96">
        <v>800</v>
      </c>
      <c r="D21" s="96">
        <v>471</v>
      </c>
      <c r="E21" s="96">
        <v>800</v>
      </c>
      <c r="F21" s="96"/>
      <c r="G21" s="96">
        <v>1090</v>
      </c>
      <c r="H21" s="96">
        <v>2000</v>
      </c>
      <c r="I21" s="96">
        <v>657</v>
      </c>
      <c r="J21" s="96">
        <v>1500</v>
      </c>
      <c r="K21" s="96">
        <v>1091</v>
      </c>
      <c r="L21" s="96">
        <v>1500</v>
      </c>
      <c r="M21" s="96">
        <v>1837</v>
      </c>
      <c r="N21" s="96">
        <v>4000</v>
      </c>
      <c r="O21" s="96">
        <v>3966.14</v>
      </c>
      <c r="P21" s="136">
        <v>2000</v>
      </c>
      <c r="Q21" s="352">
        <v>1764</v>
      </c>
      <c r="R21" s="136">
        <v>3500</v>
      </c>
      <c r="S21" s="96">
        <v>3982</v>
      </c>
      <c r="T21" s="136">
        <v>3250</v>
      </c>
      <c r="U21" s="96">
        <v>3062</v>
      </c>
      <c r="V21" s="93">
        <v>1800</v>
      </c>
      <c r="W21" s="32">
        <v>1707</v>
      </c>
      <c r="X21" s="93">
        <v>4000</v>
      </c>
      <c r="Y21" s="32">
        <v>3564</v>
      </c>
      <c r="Z21" s="93">
        <v>4000</v>
      </c>
      <c r="AA21" s="32">
        <v>3009.67</v>
      </c>
    </row>
    <row r="22" spans="1:28" x14ac:dyDescent="0.35">
      <c r="A22" s="180" t="s">
        <v>36</v>
      </c>
      <c r="B22" s="75" t="s">
        <v>112</v>
      </c>
      <c r="C22" s="96">
        <v>2000</v>
      </c>
      <c r="D22" s="96">
        <v>882</v>
      </c>
      <c r="E22" s="96">
        <v>8000</v>
      </c>
      <c r="F22" s="96">
        <v>1350</v>
      </c>
      <c r="G22" s="96">
        <v>4061</v>
      </c>
      <c r="H22" s="96">
        <v>6000</v>
      </c>
      <c r="I22" s="96">
        <v>4036</v>
      </c>
      <c r="J22" s="96">
        <v>10000</v>
      </c>
      <c r="K22" s="96">
        <v>5140</v>
      </c>
      <c r="L22" s="96">
        <v>5000</v>
      </c>
      <c r="M22" s="96">
        <v>13388</v>
      </c>
      <c r="N22" s="96">
        <v>7000</v>
      </c>
      <c r="O22" s="96">
        <v>5201.3100000000004</v>
      </c>
      <c r="P22" s="136">
        <v>8500</v>
      </c>
      <c r="Q22" s="352">
        <v>7969</v>
      </c>
      <c r="R22" s="136">
        <v>8000</v>
      </c>
      <c r="S22" s="96">
        <v>8557</v>
      </c>
      <c r="T22" s="136">
        <v>8000</v>
      </c>
      <c r="U22" s="96">
        <v>4779</v>
      </c>
      <c r="V22" s="93">
        <v>10500</v>
      </c>
      <c r="W22" s="32">
        <v>10409</v>
      </c>
      <c r="X22" s="93">
        <v>7300</v>
      </c>
      <c r="Y22" s="32">
        <v>4942</v>
      </c>
      <c r="Z22" s="93">
        <v>5000</v>
      </c>
      <c r="AA22" s="32">
        <v>4250</v>
      </c>
    </row>
    <row r="23" spans="1:28" x14ac:dyDescent="0.35">
      <c r="A23" s="180" t="s">
        <v>45</v>
      </c>
      <c r="B23" s="75" t="s">
        <v>113</v>
      </c>
      <c r="C23" s="96">
        <v>13000</v>
      </c>
      <c r="D23" s="96">
        <v>12009</v>
      </c>
      <c r="E23" s="96">
        <v>15000</v>
      </c>
      <c r="F23" s="96"/>
      <c r="G23" s="96">
        <v>3907</v>
      </c>
      <c r="H23" s="96">
        <v>5000</v>
      </c>
      <c r="I23" s="96">
        <v>5717</v>
      </c>
      <c r="J23" s="96">
        <v>2000</v>
      </c>
      <c r="K23" s="96" t="s">
        <v>7</v>
      </c>
      <c r="L23" s="96"/>
      <c r="M23" s="96">
        <v>12895</v>
      </c>
      <c r="N23" s="96">
        <v>6000</v>
      </c>
      <c r="O23" s="96">
        <v>9069.44</v>
      </c>
      <c r="P23" s="136">
        <v>6500</v>
      </c>
      <c r="Q23" s="352">
        <v>3984</v>
      </c>
      <c r="R23" s="136">
        <v>5500</v>
      </c>
      <c r="S23" s="96">
        <v>6338</v>
      </c>
      <c r="T23" s="136">
        <v>6200</v>
      </c>
      <c r="U23" s="96">
        <v>5169</v>
      </c>
      <c r="V23" s="93">
        <v>7500</v>
      </c>
      <c r="W23" s="32">
        <v>5630</v>
      </c>
      <c r="X23" s="93">
        <v>9000</v>
      </c>
      <c r="Y23" s="32">
        <v>8252</v>
      </c>
      <c r="Z23" s="93">
        <v>10450</v>
      </c>
      <c r="AA23" s="32">
        <v>13738.7</v>
      </c>
    </row>
    <row r="24" spans="1:28" x14ac:dyDescent="0.35">
      <c r="A24" s="180" t="s">
        <v>37</v>
      </c>
      <c r="B24" s="75" t="s">
        <v>150</v>
      </c>
      <c r="C24" s="96">
        <v>10000</v>
      </c>
      <c r="D24" s="96">
        <v>18805</v>
      </c>
      <c r="E24" s="96">
        <v>5000</v>
      </c>
      <c r="F24" s="96"/>
      <c r="G24" s="96">
        <v>2842</v>
      </c>
      <c r="H24" s="96">
        <v>4500</v>
      </c>
      <c r="I24" s="96">
        <v>2873</v>
      </c>
      <c r="J24" s="96">
        <v>5000</v>
      </c>
      <c r="K24" s="96">
        <v>1912</v>
      </c>
      <c r="L24" s="96">
        <v>2400</v>
      </c>
      <c r="M24" s="96"/>
      <c r="N24" s="96">
        <v>4800</v>
      </c>
      <c r="O24" s="96">
        <v>4786.45</v>
      </c>
      <c r="P24" s="136">
        <v>3600</v>
      </c>
      <c r="Q24" s="352">
        <v>4987</v>
      </c>
      <c r="R24" s="136">
        <v>5000</v>
      </c>
      <c r="S24" s="96">
        <v>3542</v>
      </c>
      <c r="T24" s="136">
        <v>6407</v>
      </c>
      <c r="U24" s="96">
        <v>5019</v>
      </c>
      <c r="V24" s="93"/>
      <c r="W24" s="32"/>
      <c r="X24" s="93"/>
      <c r="Y24" s="32"/>
      <c r="Z24" s="93"/>
      <c r="AA24" s="32"/>
    </row>
    <row r="25" spans="1:28" x14ac:dyDescent="0.35">
      <c r="A25" s="180" t="s">
        <v>280</v>
      </c>
      <c r="B25" s="75" t="s">
        <v>114</v>
      </c>
      <c r="C25" s="96"/>
      <c r="D25" s="96">
        <v>1032</v>
      </c>
      <c r="E25" s="96">
        <v>600</v>
      </c>
      <c r="F25" s="96"/>
      <c r="G25" s="96">
        <v>243</v>
      </c>
      <c r="H25" s="96">
        <v>150</v>
      </c>
      <c r="I25" s="96">
        <v>289</v>
      </c>
      <c r="J25" s="96">
        <v>600</v>
      </c>
      <c r="K25" s="96">
        <v>342</v>
      </c>
      <c r="L25" s="96">
        <v>300</v>
      </c>
      <c r="M25" s="96">
        <v>1377</v>
      </c>
      <c r="N25" s="96">
        <v>500</v>
      </c>
      <c r="O25" s="96">
        <v>558.58000000000004</v>
      </c>
      <c r="P25" s="136">
        <v>500</v>
      </c>
      <c r="Q25" s="352">
        <v>-115</v>
      </c>
      <c r="R25" s="136">
        <v>200</v>
      </c>
      <c r="S25" s="96">
        <v>510</v>
      </c>
      <c r="T25" s="136">
        <v>305</v>
      </c>
      <c r="U25" s="96">
        <v>139</v>
      </c>
      <c r="V25" s="93">
        <v>6000</v>
      </c>
      <c r="W25" s="32">
        <v>0</v>
      </c>
      <c r="X25" s="93">
        <v>100</v>
      </c>
      <c r="Y25" s="32">
        <v>0</v>
      </c>
      <c r="Z25" s="93">
        <v>140</v>
      </c>
      <c r="AA25" s="32">
        <v>0</v>
      </c>
    </row>
    <row r="26" spans="1:28" x14ac:dyDescent="0.35">
      <c r="A26" s="180" t="s">
        <v>24</v>
      </c>
      <c r="B26" s="75" t="s">
        <v>115</v>
      </c>
      <c r="C26" s="96">
        <v>40000</v>
      </c>
      <c r="D26" s="96">
        <v>48106</v>
      </c>
      <c r="E26" s="96">
        <v>34500</v>
      </c>
      <c r="F26" s="96"/>
      <c r="G26" s="96">
        <v>38982</v>
      </c>
      <c r="H26" s="96">
        <v>26500</v>
      </c>
      <c r="I26" s="96">
        <v>43867</v>
      </c>
      <c r="J26" s="96">
        <v>30000</v>
      </c>
      <c r="K26" s="96">
        <v>36036.32</v>
      </c>
      <c r="L26" s="96">
        <v>15000</v>
      </c>
      <c r="M26" s="96">
        <v>36537</v>
      </c>
      <c r="N26" s="96">
        <v>21000</v>
      </c>
      <c r="O26" s="96">
        <v>20780.62</v>
      </c>
      <c r="P26" s="136">
        <v>30000</v>
      </c>
      <c r="Q26" s="352">
        <v>24027</v>
      </c>
      <c r="R26" s="136">
        <v>25000</v>
      </c>
      <c r="S26" s="96">
        <v>22482</v>
      </c>
      <c r="T26" s="136">
        <v>27861</v>
      </c>
      <c r="U26" s="96">
        <v>25426</v>
      </c>
      <c r="V26" s="93">
        <v>25000</v>
      </c>
      <c r="W26" s="32">
        <v>27929</v>
      </c>
      <c r="X26" s="93">
        <v>36635</v>
      </c>
      <c r="Y26" s="32">
        <v>37419</v>
      </c>
      <c r="Z26" s="93">
        <v>28950</v>
      </c>
      <c r="AA26" s="32">
        <v>23189.29</v>
      </c>
    </row>
    <row r="27" spans="1:28" x14ac:dyDescent="0.35">
      <c r="A27" s="180" t="s">
        <v>25</v>
      </c>
      <c r="B27" s="75" t="s">
        <v>116</v>
      </c>
      <c r="C27" s="96">
        <v>400</v>
      </c>
      <c r="D27" s="96">
        <v>220</v>
      </c>
      <c r="E27" s="96">
        <v>400</v>
      </c>
      <c r="F27" s="96">
        <v>236</v>
      </c>
      <c r="G27" s="96">
        <v>356</v>
      </c>
      <c r="H27" s="96">
        <v>480</v>
      </c>
      <c r="I27" s="96">
        <v>196</v>
      </c>
      <c r="J27" s="96">
        <v>500</v>
      </c>
      <c r="K27" s="96">
        <v>405.25</v>
      </c>
      <c r="L27" s="96">
        <v>470</v>
      </c>
      <c r="M27" s="96">
        <v>466</v>
      </c>
      <c r="N27" s="96">
        <v>400</v>
      </c>
      <c r="O27" s="96">
        <v>282.25</v>
      </c>
      <c r="P27" s="136">
        <v>400</v>
      </c>
      <c r="Q27" s="352">
        <v>386</v>
      </c>
      <c r="R27" s="136">
        <v>450</v>
      </c>
      <c r="S27" s="96">
        <v>689</v>
      </c>
      <c r="T27" s="136">
        <v>365</v>
      </c>
      <c r="U27" s="96">
        <v>322</v>
      </c>
      <c r="V27" s="93">
        <v>500</v>
      </c>
      <c r="W27" s="32">
        <v>194</v>
      </c>
      <c r="X27" s="93">
        <v>500</v>
      </c>
      <c r="Y27" s="32">
        <v>353</v>
      </c>
      <c r="Z27" s="93">
        <v>500</v>
      </c>
      <c r="AA27" s="32">
        <v>341.25</v>
      </c>
    </row>
    <row r="28" spans="1:28" hidden="1" x14ac:dyDescent="0.35">
      <c r="A28" s="192" t="s">
        <v>9</v>
      </c>
      <c r="B28" s="77" t="s">
        <v>232</v>
      </c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>
        <v>700</v>
      </c>
      <c r="P28" s="136">
        <v>600</v>
      </c>
      <c r="Q28" s="352">
        <v>600</v>
      </c>
      <c r="R28" s="136">
        <v>560</v>
      </c>
      <c r="S28" s="96">
        <v>533</v>
      </c>
      <c r="T28" s="136">
        <v>745</v>
      </c>
      <c r="U28" s="96">
        <v>738</v>
      </c>
      <c r="V28" s="93">
        <v>580</v>
      </c>
      <c r="W28" s="32">
        <v>563</v>
      </c>
      <c r="X28" s="93">
        <v>700</v>
      </c>
      <c r="Y28" s="32">
        <v>777</v>
      </c>
      <c r="Z28" s="93">
        <v>800</v>
      </c>
      <c r="AA28" s="32">
        <v>17</v>
      </c>
    </row>
    <row r="29" spans="1:28" s="191" customFormat="1" hidden="1" x14ac:dyDescent="0.35">
      <c r="A29" s="192" t="s">
        <v>156</v>
      </c>
      <c r="B29" s="77" t="s">
        <v>232</v>
      </c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93"/>
      <c r="Q29" s="353"/>
      <c r="R29" s="193">
        <v>200</v>
      </c>
      <c r="S29" s="100">
        <v>65</v>
      </c>
      <c r="T29" s="193">
        <v>200</v>
      </c>
      <c r="U29" s="100">
        <v>180</v>
      </c>
      <c r="V29" s="194"/>
      <c r="W29" s="82"/>
      <c r="X29" s="194"/>
      <c r="Y29" s="82"/>
      <c r="Z29" s="194"/>
      <c r="AA29" s="82"/>
      <c r="AB29" s="360"/>
    </row>
    <row r="30" spans="1:28" s="191" customFormat="1" hidden="1" x14ac:dyDescent="0.35">
      <c r="A30" s="192" t="s">
        <v>157</v>
      </c>
      <c r="B30" s="77" t="s">
        <v>232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93"/>
      <c r="Q30" s="353"/>
      <c r="R30" s="193">
        <v>1000</v>
      </c>
      <c r="S30" s="100">
        <v>1242</v>
      </c>
      <c r="T30" s="193">
        <v>1000</v>
      </c>
      <c r="U30" s="100">
        <v>978</v>
      </c>
      <c r="V30" s="194"/>
      <c r="W30" s="82"/>
      <c r="X30" s="194"/>
      <c r="Y30" s="82"/>
      <c r="Z30" s="194"/>
      <c r="AA30" s="82"/>
      <c r="AB30" s="360"/>
    </row>
    <row r="31" spans="1:28" s="191" customFormat="1" hidden="1" x14ac:dyDescent="0.35">
      <c r="A31" s="187" t="s">
        <v>31</v>
      </c>
      <c r="B31" s="77" t="s">
        <v>232</v>
      </c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>
        <v>6</v>
      </c>
      <c r="N31" s="128"/>
      <c r="O31" s="128"/>
      <c r="P31" s="188"/>
      <c r="Q31" s="354"/>
      <c r="R31" s="188"/>
      <c r="S31" s="128"/>
      <c r="T31" s="188"/>
      <c r="U31" s="128"/>
      <c r="V31" s="189"/>
      <c r="W31" s="81"/>
      <c r="X31" s="189"/>
      <c r="Y31" s="81"/>
      <c r="Z31" s="189"/>
      <c r="AA31" s="81"/>
      <c r="AB31" s="137"/>
    </row>
    <row r="32" spans="1:28" s="191" customFormat="1" hidden="1" x14ac:dyDescent="0.35">
      <c r="A32" s="192" t="s">
        <v>192</v>
      </c>
      <c r="B32" s="77" t="s">
        <v>232</v>
      </c>
      <c r="C32" s="96"/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100"/>
      <c r="O32" s="96">
        <v>200</v>
      </c>
      <c r="P32" s="193"/>
      <c r="Q32" s="353"/>
      <c r="R32" s="193"/>
      <c r="S32" s="100"/>
      <c r="T32" s="193"/>
      <c r="U32" s="100"/>
      <c r="V32" s="194"/>
      <c r="W32" s="82"/>
      <c r="X32" s="194"/>
      <c r="Y32" s="82"/>
      <c r="Z32" s="194"/>
      <c r="AA32" s="82"/>
      <c r="AB32" s="360"/>
    </row>
    <row r="33" spans="1:27" x14ac:dyDescent="0.35">
      <c r="A33" s="180"/>
      <c r="B33" s="77"/>
      <c r="C33" s="96"/>
      <c r="D33" s="96"/>
      <c r="E33" s="96"/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136"/>
      <c r="Q33" s="352"/>
      <c r="R33" s="136"/>
      <c r="S33" s="96"/>
      <c r="T33" s="136"/>
      <c r="U33" s="96"/>
      <c r="V33" s="93"/>
      <c r="W33" s="32"/>
      <c r="X33" s="93"/>
      <c r="Y33" s="32"/>
      <c r="Z33" s="93"/>
      <c r="AA33" s="32"/>
    </row>
    <row r="34" spans="1:27" x14ac:dyDescent="0.35">
      <c r="A34" s="180"/>
      <c r="B34" s="79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21"/>
      <c r="P34" s="121"/>
      <c r="Q34" s="356"/>
      <c r="R34" s="121"/>
      <c r="S34" s="121"/>
      <c r="T34" s="121"/>
      <c r="U34" s="121"/>
      <c r="V34" s="79"/>
      <c r="W34" s="79"/>
      <c r="X34" s="79"/>
      <c r="Y34" s="79"/>
      <c r="Z34" s="79"/>
      <c r="AA34" s="79"/>
    </row>
    <row r="35" spans="1:27" x14ac:dyDescent="0.35">
      <c r="A35" s="181" t="s">
        <v>3</v>
      </c>
      <c r="B35" s="182"/>
      <c r="C35" s="96">
        <f>SUM(C16:C34)</f>
        <v>85700</v>
      </c>
      <c r="D35" s="96">
        <f t="shared" ref="D35" si="4">SUM(D16:D34)</f>
        <v>117467</v>
      </c>
      <c r="E35" s="96">
        <f>SUM(E16:E34)</f>
        <v>94240</v>
      </c>
      <c r="F35" s="96">
        <f t="shared" ref="F35:Q35" si="5">SUM(F16:F34)</f>
        <v>26193</v>
      </c>
      <c r="G35" s="96">
        <f t="shared" si="5"/>
        <v>65630</v>
      </c>
      <c r="H35" s="96">
        <f t="shared" si="5"/>
        <v>57970</v>
      </c>
      <c r="I35" s="96">
        <f t="shared" si="5"/>
        <v>67453</v>
      </c>
      <c r="J35" s="96">
        <f t="shared" si="5"/>
        <v>64850</v>
      </c>
      <c r="K35" s="96">
        <f t="shared" si="5"/>
        <v>60159.89</v>
      </c>
      <c r="L35" s="96">
        <f t="shared" si="5"/>
        <v>29320</v>
      </c>
      <c r="M35" s="96">
        <f t="shared" si="5"/>
        <v>85950</v>
      </c>
      <c r="N35" s="96">
        <f t="shared" si="5"/>
        <v>59250</v>
      </c>
      <c r="O35" s="96">
        <f t="shared" si="5"/>
        <v>56318.69</v>
      </c>
      <c r="P35" s="96">
        <f t="shared" si="5"/>
        <v>65970</v>
      </c>
      <c r="Q35" s="96">
        <f t="shared" si="5"/>
        <v>57302</v>
      </c>
      <c r="R35" s="96">
        <f t="shared" ref="R35:AA35" si="6">SUM(R16:R33)</f>
        <v>64160</v>
      </c>
      <c r="S35" s="96">
        <f t="shared" si="6"/>
        <v>61578</v>
      </c>
      <c r="T35" s="96">
        <f t="shared" si="6"/>
        <v>64603</v>
      </c>
      <c r="U35" s="96">
        <f t="shared" si="6"/>
        <v>57298</v>
      </c>
      <c r="V35" s="32">
        <f t="shared" si="6"/>
        <v>65210</v>
      </c>
      <c r="W35" s="32">
        <f t="shared" si="6"/>
        <v>60092</v>
      </c>
      <c r="X35" s="32">
        <f t="shared" si="6"/>
        <v>75785</v>
      </c>
      <c r="Y35" s="32">
        <f t="shared" si="6"/>
        <v>69331</v>
      </c>
      <c r="Z35" s="32">
        <f t="shared" si="6"/>
        <v>66590</v>
      </c>
      <c r="AA35" s="32">
        <f t="shared" si="6"/>
        <v>60522.170000000006</v>
      </c>
    </row>
    <row r="36" spans="1:27" x14ac:dyDescent="0.35">
      <c r="B36" s="76"/>
      <c r="C36" s="134"/>
      <c r="D36" s="98"/>
      <c r="E36" s="134"/>
      <c r="F36" s="98"/>
      <c r="G36" s="98"/>
      <c r="H36" s="134"/>
      <c r="I36" s="98"/>
      <c r="J36" s="134"/>
      <c r="K36" s="98"/>
      <c r="L36" s="98"/>
      <c r="M36" s="134"/>
      <c r="N36" s="134"/>
      <c r="O36" s="98"/>
      <c r="P36" s="98"/>
      <c r="Q36" s="357"/>
      <c r="R36" s="98"/>
      <c r="S36" s="98"/>
      <c r="T36" s="98"/>
      <c r="U36" s="98"/>
      <c r="V36" s="76"/>
      <c r="W36" s="76"/>
      <c r="X36" s="76"/>
      <c r="Y36" s="76"/>
      <c r="Z36" s="76"/>
      <c r="AA36" s="76"/>
    </row>
    <row r="37" spans="1:27" x14ac:dyDescent="0.35">
      <c r="A37" s="183" t="s">
        <v>4</v>
      </c>
      <c r="B37" s="195"/>
      <c r="C37" s="96">
        <f>C13-C35</f>
        <v>37300</v>
      </c>
      <c r="D37" s="96">
        <f t="shared" ref="D37" si="7">D13-D35</f>
        <v>11438</v>
      </c>
      <c r="E37" s="96">
        <f>E13-E35</f>
        <v>760</v>
      </c>
      <c r="F37" s="96">
        <f t="shared" ref="F37:G37" si="8">F13-F35</f>
        <v>21029</v>
      </c>
      <c r="G37" s="96">
        <f t="shared" si="8"/>
        <v>61693</v>
      </c>
      <c r="H37" s="96">
        <f>H13-H35</f>
        <v>37030</v>
      </c>
      <c r="I37" s="96">
        <f t="shared" ref="I37:K37" si="9">I13-I35</f>
        <v>26252</v>
      </c>
      <c r="J37" s="96">
        <f>J13-J35</f>
        <v>35150</v>
      </c>
      <c r="K37" s="96">
        <f t="shared" si="9"/>
        <v>-8944.89</v>
      </c>
      <c r="L37" s="96">
        <f t="shared" ref="L37:AA37" si="10">L13-L35</f>
        <v>5680</v>
      </c>
      <c r="M37" s="96">
        <f t="shared" si="10"/>
        <v>10836</v>
      </c>
      <c r="N37" s="96">
        <f t="shared" si="10"/>
        <v>26750</v>
      </c>
      <c r="O37" s="136">
        <f t="shared" si="10"/>
        <v>28576.309999999998</v>
      </c>
      <c r="P37" s="136">
        <f t="shared" si="10"/>
        <v>26630</v>
      </c>
      <c r="Q37" s="359">
        <f t="shared" si="10"/>
        <v>41783</v>
      </c>
      <c r="R37" s="136">
        <f t="shared" si="10"/>
        <v>24040</v>
      </c>
      <c r="S37" s="136">
        <f t="shared" si="10"/>
        <v>26299</v>
      </c>
      <c r="T37" s="136">
        <f t="shared" si="10"/>
        <v>23347</v>
      </c>
      <c r="U37" s="136">
        <f t="shared" si="10"/>
        <v>28422</v>
      </c>
      <c r="V37" s="93">
        <f t="shared" si="10"/>
        <v>28720</v>
      </c>
      <c r="W37" s="93">
        <f t="shared" si="10"/>
        <v>27548</v>
      </c>
      <c r="X37" s="93">
        <f t="shared" si="10"/>
        <v>32390</v>
      </c>
      <c r="Y37" s="93">
        <f t="shared" si="10"/>
        <v>20489</v>
      </c>
      <c r="Z37" s="93">
        <f t="shared" si="10"/>
        <v>42785</v>
      </c>
      <c r="AA37" s="93">
        <f t="shared" si="10"/>
        <v>23477.829999999994</v>
      </c>
    </row>
    <row r="38" spans="1:27" x14ac:dyDescent="0.35">
      <c r="D38" s="134"/>
      <c r="F38" s="134"/>
      <c r="G38" s="134"/>
      <c r="I38" s="134"/>
      <c r="K38" s="134"/>
    </row>
  </sheetData>
  <phoneticPr fontId="2" type="noConversion"/>
  <printOptions horizontalCentered="1" verticalCentered="1"/>
  <pageMargins left="0" right="0" top="1" bottom="1" header="0.5" footer="0.5"/>
  <pageSetup scale="74" orientation="landscape" r:id="rId1"/>
  <headerFooter alignWithMargins="0"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B34"/>
  <sheetViews>
    <sheetView zoomScaleNormal="100" workbookViewId="0">
      <pane ySplit="4" topLeftCell="A5" activePane="bottomLeft" state="frozen"/>
      <selection pane="bottomLeft" activeCell="C6" sqref="C6"/>
    </sheetView>
  </sheetViews>
  <sheetFormatPr defaultColWidth="9.1796875" defaultRowHeight="15.5" x14ac:dyDescent="0.35"/>
  <cols>
    <col min="1" max="1" width="56.26953125" style="70" customWidth="1"/>
    <col min="2" max="2" width="14.453125" style="70" customWidth="1"/>
    <col min="3" max="3" width="14.453125" style="134" customWidth="1"/>
    <col min="4" max="4" width="14.453125" style="70" customWidth="1"/>
    <col min="5" max="5" width="14.453125" style="134" customWidth="1"/>
    <col min="6" max="8" width="14.453125" style="70" customWidth="1"/>
    <col min="9" max="9" width="14.453125" style="134" hidden="1" customWidth="1"/>
    <col min="10" max="10" width="14.453125" style="70" hidden="1" customWidth="1"/>
    <col min="11" max="11" width="14.453125" style="137" hidden="1" customWidth="1"/>
    <col min="12" max="26" width="14.453125" style="70" hidden="1" customWidth="1"/>
    <col min="27" max="27" width="9.1796875" style="70" customWidth="1"/>
    <col min="28" max="28" width="52.453125" style="176" bestFit="1" customWidth="1"/>
    <col min="29" max="16384" width="9.1796875" style="70"/>
  </cols>
  <sheetData>
    <row r="1" spans="1:28" x14ac:dyDescent="0.35">
      <c r="A1" s="70" t="str">
        <f>ADMINISTRATIVE!A1</f>
        <v>OHIO CHAPTER ISA</v>
      </c>
    </row>
    <row r="2" spans="1:28" x14ac:dyDescent="0.35">
      <c r="A2" s="70" t="str">
        <f>COMBINED!A2</f>
        <v>2022 - 2023 BUDGET</v>
      </c>
      <c r="B2" s="70" t="s">
        <v>204</v>
      </c>
    </row>
    <row r="3" spans="1:28" s="71" customFormat="1" x14ac:dyDescent="0.35">
      <c r="A3" s="305" t="str">
        <f>COMBINED!A3</f>
        <v>10/03/2022 Approved by BoD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AB3" s="177"/>
    </row>
    <row r="4" spans="1:28" ht="48" customHeight="1" x14ac:dyDescent="0.35">
      <c r="A4" s="93"/>
      <c r="B4" s="93"/>
      <c r="C4" s="164" t="str">
        <f>COMBINED!B4</f>
        <v>2022-2023 Budget</v>
      </c>
      <c r="D4" s="164" t="str">
        <f>COMBINED!C4</f>
        <v>2021-2022 Actual as of 8/31/22</v>
      </c>
      <c r="E4" s="11" t="str">
        <f>COMBINED!D4</f>
        <v>2021-2022 Budget</v>
      </c>
      <c r="F4" s="11" t="str">
        <f>COMBINED!E4</f>
        <v>2020-2021 Actual as of 8/31/21</v>
      </c>
      <c r="G4" s="11" t="str">
        <f>COMBINED!G4</f>
        <v>2019-2020 Actual as of 9/30/20</v>
      </c>
      <c r="H4" s="11" t="str">
        <f>COMBINED!I4</f>
        <v>2018-2019 Actual as of 9/31/19</v>
      </c>
      <c r="I4" s="11" t="s">
        <v>222</v>
      </c>
      <c r="J4" s="11" t="str">
        <f>COMBINED!K4</f>
        <v>2017-2018 Actual as of 9/30/18</v>
      </c>
      <c r="K4" s="87" t="str">
        <f>COMBINED!L4</f>
        <v>2017-2018 Budget</v>
      </c>
      <c r="L4" s="87" t="str">
        <f>COMBINED!M4</f>
        <v>2016-2017 Actual as of 9/30/17</v>
      </c>
      <c r="M4" s="72" t="str">
        <f>COMBINED!N4</f>
        <v>2016-2017 Budget</v>
      </c>
      <c r="N4" s="72" t="str">
        <f>COMBINED!O4</f>
        <v>2015-2016 Actual as of 9/30/16</v>
      </c>
      <c r="O4" s="87" t="str">
        <f>COMBINED!P4</f>
        <v>2015-2016 Budget</v>
      </c>
      <c r="P4" s="87" t="str">
        <f>COMBINED!Q4</f>
        <v>2014-2015 Actual as of 9/30/15</v>
      </c>
      <c r="Q4" s="87" t="str">
        <f>COMBINED!R4</f>
        <v>2014-2015 Budget</v>
      </c>
      <c r="R4" s="87" t="str">
        <f>COMBINED!S4</f>
        <v>2013-2014 Actual as of 9/30/14</v>
      </c>
      <c r="S4" s="87" t="str">
        <f>COMBINED!T4</f>
        <v>2013-2014 Budget</v>
      </c>
      <c r="T4" s="87" t="str">
        <f>COMBINED!U4</f>
        <v>2012-2013 Actual as of 9/30/2013</v>
      </c>
      <c r="U4" s="87" t="str">
        <f>COMBINED!V4</f>
        <v>2012-2013 Budget</v>
      </c>
      <c r="V4" s="87" t="str">
        <f>COMBINED!W4</f>
        <v>2011-12 Actual as of 8/31/2012</v>
      </c>
      <c r="W4" s="87" t="str">
        <f>COMBINED!X4</f>
        <v>2011 BUDGET</v>
      </c>
      <c r="X4" s="87" t="str">
        <f>COMBINED!Y4</f>
        <v>2010-11 Actual as of 09/30/2011</v>
      </c>
      <c r="Y4" s="87" t="str">
        <f>COMBINED!Z4</f>
        <v>2010 BUDGET</v>
      </c>
      <c r="Z4" s="87" t="str">
        <f>COMBINED!AA4</f>
        <v>2009      Actual as of 09/30/2010</v>
      </c>
      <c r="AA4" s="87"/>
    </row>
    <row r="5" spans="1:28" x14ac:dyDescent="0.35">
      <c r="A5" s="178" t="s">
        <v>0</v>
      </c>
      <c r="B5" s="179" t="s">
        <v>5</v>
      </c>
      <c r="C5" s="138"/>
      <c r="D5" s="138"/>
      <c r="E5" s="138"/>
      <c r="F5" s="138"/>
      <c r="G5" s="138"/>
      <c r="H5" s="138"/>
      <c r="I5" s="138"/>
      <c r="J5" s="138"/>
      <c r="K5" s="95"/>
      <c r="L5" s="74"/>
      <c r="M5" s="73"/>
      <c r="N5" s="73"/>
      <c r="O5" s="74"/>
      <c r="P5" s="74"/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8" x14ac:dyDescent="0.35">
      <c r="A6" s="180" t="s">
        <v>46</v>
      </c>
      <c r="B6" s="75" t="s">
        <v>102</v>
      </c>
      <c r="C6" s="96">
        <v>25000</v>
      </c>
      <c r="D6" s="96">
        <v>24953</v>
      </c>
      <c r="E6" s="96">
        <v>20000</v>
      </c>
      <c r="F6" s="96">
        <v>14209</v>
      </c>
      <c r="G6" s="96">
        <v>19164</v>
      </c>
      <c r="H6" s="96">
        <v>21657</v>
      </c>
      <c r="I6" s="96">
        <v>18000</v>
      </c>
      <c r="J6" s="96">
        <v>15421</v>
      </c>
      <c r="K6" s="96">
        <v>17000</v>
      </c>
      <c r="L6" s="96">
        <v>17777</v>
      </c>
      <c r="M6" s="240">
        <v>18000</v>
      </c>
      <c r="N6" s="96">
        <v>14652</v>
      </c>
      <c r="O6" s="96">
        <v>14000</v>
      </c>
      <c r="P6" s="96">
        <v>12619</v>
      </c>
      <c r="Q6" s="96">
        <v>14000</v>
      </c>
      <c r="R6" s="96">
        <v>13566</v>
      </c>
      <c r="S6" s="96">
        <v>15000</v>
      </c>
      <c r="T6" s="96">
        <v>16810</v>
      </c>
      <c r="U6" s="32">
        <v>13000</v>
      </c>
      <c r="V6" s="32">
        <v>12439</v>
      </c>
      <c r="W6" s="32">
        <v>14000</v>
      </c>
      <c r="X6" s="32">
        <v>13304</v>
      </c>
      <c r="Y6" s="32">
        <v>14000</v>
      </c>
      <c r="Z6" s="32">
        <v>16198</v>
      </c>
      <c r="AB6" s="137"/>
    </row>
    <row r="7" spans="1:28" x14ac:dyDescent="0.35">
      <c r="A7" s="180" t="s">
        <v>47</v>
      </c>
      <c r="B7" s="75" t="s">
        <v>103</v>
      </c>
      <c r="C7" s="96">
        <v>12500</v>
      </c>
      <c r="D7" s="96">
        <v>12449</v>
      </c>
      <c r="E7" s="96">
        <v>12000</v>
      </c>
      <c r="F7" s="96">
        <v>5659</v>
      </c>
      <c r="G7" s="96">
        <v>13108</v>
      </c>
      <c r="H7" s="96">
        <v>13132</v>
      </c>
      <c r="I7" s="96">
        <v>14000</v>
      </c>
      <c r="J7" s="96">
        <v>10691</v>
      </c>
      <c r="K7" s="96">
        <v>15000</v>
      </c>
      <c r="L7" s="96">
        <v>14759</v>
      </c>
      <c r="M7" s="240">
        <v>12000</v>
      </c>
      <c r="N7" s="96">
        <v>11777</v>
      </c>
      <c r="O7" s="96">
        <v>8000</v>
      </c>
      <c r="P7" s="96">
        <v>8591</v>
      </c>
      <c r="Q7" s="96">
        <v>8000</v>
      </c>
      <c r="R7" s="96">
        <v>7928</v>
      </c>
      <c r="S7" s="96">
        <v>7000</v>
      </c>
      <c r="T7" s="96">
        <v>6323</v>
      </c>
      <c r="U7" s="32">
        <v>9000</v>
      </c>
      <c r="V7" s="32">
        <v>8715</v>
      </c>
      <c r="W7" s="32">
        <v>6000</v>
      </c>
      <c r="X7" s="32">
        <v>7295</v>
      </c>
      <c r="Y7" s="32">
        <v>6000</v>
      </c>
      <c r="Z7" s="32">
        <v>6841</v>
      </c>
    </row>
    <row r="8" spans="1:28" x14ac:dyDescent="0.35">
      <c r="A8" s="180"/>
      <c r="B8" s="7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32"/>
      <c r="V8" s="32"/>
      <c r="W8" s="32"/>
      <c r="X8" s="32"/>
      <c r="Y8" s="32"/>
      <c r="Z8" s="32"/>
    </row>
    <row r="9" spans="1:28" x14ac:dyDescent="0.35">
      <c r="A9" s="180"/>
      <c r="B9" s="7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119"/>
      <c r="O9" s="96"/>
      <c r="P9" s="96"/>
      <c r="Q9" s="96"/>
      <c r="R9" s="96"/>
      <c r="S9" s="96"/>
      <c r="T9" s="96"/>
      <c r="U9" s="32"/>
      <c r="V9" s="32"/>
      <c r="W9" s="32"/>
      <c r="X9" s="32"/>
      <c r="Y9" s="32"/>
      <c r="Z9" s="32"/>
    </row>
    <row r="10" spans="1:28" x14ac:dyDescent="0.35">
      <c r="A10" s="180"/>
      <c r="B10" s="7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119"/>
      <c r="O10" s="96"/>
      <c r="P10" s="96"/>
      <c r="Q10" s="96"/>
      <c r="R10" s="96"/>
      <c r="S10" s="96"/>
      <c r="T10" s="96"/>
      <c r="U10" s="32"/>
      <c r="V10" s="32"/>
      <c r="W10" s="32"/>
      <c r="X10" s="32"/>
      <c r="Y10" s="32"/>
      <c r="Z10" s="32"/>
    </row>
    <row r="11" spans="1:28" x14ac:dyDescent="0.35">
      <c r="A11" s="180"/>
      <c r="B11" s="79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21"/>
      <c r="O11" s="121"/>
      <c r="P11" s="121"/>
      <c r="Q11" s="121"/>
      <c r="R11" s="121"/>
      <c r="S11" s="121"/>
      <c r="T11" s="121"/>
      <c r="U11" s="79"/>
      <c r="V11" s="79"/>
      <c r="W11" s="79"/>
      <c r="X11" s="79"/>
      <c r="Y11" s="79"/>
      <c r="Z11" s="79"/>
    </row>
    <row r="12" spans="1:28" x14ac:dyDescent="0.35">
      <c r="A12" s="181" t="s">
        <v>1</v>
      </c>
      <c r="B12" s="182"/>
      <c r="C12" s="96">
        <f>SUM(C6:C11)</f>
        <v>37500</v>
      </c>
      <c r="D12" s="96">
        <f t="shared" ref="D12:F12" si="0">SUM(D6:D11)</f>
        <v>37402</v>
      </c>
      <c r="E12" s="96">
        <f>SUM(E6:E11)</f>
        <v>32000</v>
      </c>
      <c r="F12" s="96">
        <f t="shared" si="0"/>
        <v>19868</v>
      </c>
      <c r="G12" s="96">
        <f t="shared" ref="G12:H12" si="1">SUM(G6:G11)</f>
        <v>32272</v>
      </c>
      <c r="H12" s="96">
        <f t="shared" si="1"/>
        <v>34789</v>
      </c>
      <c r="I12" s="96">
        <f>SUM(I6:I11)</f>
        <v>32000</v>
      </c>
      <c r="J12" s="96">
        <f t="shared" ref="J12:L12" si="2">SUM(J6:J11)</f>
        <v>26112</v>
      </c>
      <c r="K12" s="96">
        <f t="shared" si="2"/>
        <v>32000</v>
      </c>
      <c r="L12" s="96">
        <f t="shared" si="2"/>
        <v>32536</v>
      </c>
      <c r="M12" s="96">
        <f>SUM(M6:M11)</f>
        <v>30000</v>
      </c>
      <c r="N12" s="96">
        <f>SUM(N6:N11)</f>
        <v>26429</v>
      </c>
      <c r="O12" s="96">
        <f>SUM(O6:O11)</f>
        <v>22000</v>
      </c>
      <c r="P12" s="96">
        <f>SUM(P6:P11)</f>
        <v>21210</v>
      </c>
      <c r="Q12" s="96">
        <v>22000</v>
      </c>
      <c r="R12" s="96">
        <f>SUM(R6:R11)</f>
        <v>21494</v>
      </c>
      <c r="S12" s="96">
        <f>SUM(S6:S11)</f>
        <v>22000</v>
      </c>
      <c r="T12" s="96">
        <f>SUM(T6:T11)</f>
        <v>23133</v>
      </c>
      <c r="U12" s="32">
        <f t="shared" ref="U12:Z12" si="3">SUM(U6:U11)</f>
        <v>22000</v>
      </c>
      <c r="V12" s="32">
        <f t="shared" si="3"/>
        <v>21154</v>
      </c>
      <c r="W12" s="32">
        <f t="shared" si="3"/>
        <v>20000</v>
      </c>
      <c r="X12" s="32">
        <f t="shared" si="3"/>
        <v>20599</v>
      </c>
      <c r="Y12" s="32">
        <f t="shared" si="3"/>
        <v>20000</v>
      </c>
      <c r="Z12" s="32">
        <f t="shared" si="3"/>
        <v>23039</v>
      </c>
    </row>
    <row r="13" spans="1:28" x14ac:dyDescent="0.35">
      <c r="B13" s="76"/>
      <c r="D13" s="134"/>
      <c r="F13" s="134"/>
      <c r="G13" s="134"/>
      <c r="H13" s="134"/>
      <c r="J13" s="134"/>
      <c r="K13" s="134"/>
      <c r="L13" s="134"/>
      <c r="M13" s="134"/>
      <c r="N13" s="98"/>
      <c r="O13" s="98"/>
      <c r="P13" s="98"/>
      <c r="Q13" s="98"/>
      <c r="R13" s="98"/>
      <c r="S13" s="98"/>
      <c r="T13" s="98"/>
      <c r="U13" s="76"/>
      <c r="V13" s="76"/>
      <c r="W13" s="76"/>
      <c r="X13" s="76"/>
      <c r="Y13" s="76"/>
      <c r="Z13" s="76"/>
    </row>
    <row r="14" spans="1:28" x14ac:dyDescent="0.35">
      <c r="A14" s="183" t="s">
        <v>2</v>
      </c>
      <c r="B14" s="182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119"/>
      <c r="O14" s="119"/>
      <c r="P14" s="119"/>
      <c r="Q14" s="119"/>
      <c r="R14" s="119"/>
      <c r="S14" s="119"/>
      <c r="T14" s="119"/>
      <c r="U14" s="75"/>
      <c r="V14" s="75"/>
      <c r="W14" s="75"/>
      <c r="X14" s="75"/>
      <c r="Y14" s="75"/>
      <c r="Z14" s="75"/>
    </row>
    <row r="15" spans="1:28" s="191" customFormat="1" hidden="1" x14ac:dyDescent="0.35">
      <c r="A15" s="192" t="s">
        <v>38</v>
      </c>
      <c r="B15" s="77" t="s">
        <v>232</v>
      </c>
      <c r="C15" s="100"/>
      <c r="D15" s="100"/>
      <c r="E15" s="100"/>
      <c r="F15" s="100"/>
      <c r="G15" s="100"/>
      <c r="H15" s="100"/>
      <c r="I15" s="100">
        <v>500</v>
      </c>
      <c r="J15" s="100"/>
      <c r="K15" s="100">
        <v>250</v>
      </c>
      <c r="L15" s="100"/>
      <c r="M15" s="100">
        <v>250</v>
      </c>
      <c r="N15" s="124"/>
      <c r="O15" s="193">
        <v>250</v>
      </c>
      <c r="P15" s="100"/>
      <c r="Q15" s="193">
        <v>500</v>
      </c>
      <c r="R15" s="100"/>
      <c r="S15" s="193">
        <v>600</v>
      </c>
      <c r="T15" s="100">
        <v>525</v>
      </c>
      <c r="U15" s="194">
        <v>1000</v>
      </c>
      <c r="V15" s="82"/>
      <c r="W15" s="194"/>
      <c r="X15" s="82"/>
      <c r="Y15" s="194"/>
      <c r="Z15" s="82"/>
      <c r="AB15" s="190"/>
    </row>
    <row r="16" spans="1:28" x14ac:dyDescent="0.35">
      <c r="A16" s="180"/>
      <c r="B16" s="75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119"/>
      <c r="O16" s="136"/>
      <c r="P16" s="96"/>
      <c r="Q16" s="136"/>
      <c r="R16" s="96"/>
      <c r="S16" s="136"/>
      <c r="T16" s="96"/>
      <c r="U16" s="93"/>
      <c r="V16" s="32"/>
      <c r="W16" s="93"/>
      <c r="X16" s="32"/>
      <c r="Y16" s="93"/>
      <c r="Z16" s="32"/>
    </row>
    <row r="17" spans="1:28" s="199" customFormat="1" x14ac:dyDescent="0.35">
      <c r="A17" s="196"/>
      <c r="B17" s="200"/>
      <c r="C17" s="203"/>
      <c r="D17" s="203"/>
      <c r="E17" s="203"/>
      <c r="F17" s="203"/>
      <c r="G17" s="203"/>
      <c r="H17" s="203"/>
      <c r="I17" s="203"/>
      <c r="J17" s="203"/>
      <c r="K17" s="203"/>
      <c r="L17" s="203"/>
      <c r="M17" s="203"/>
      <c r="N17" s="201"/>
      <c r="O17" s="202"/>
      <c r="P17" s="203"/>
      <c r="Q17" s="202"/>
      <c r="R17" s="203"/>
      <c r="S17" s="202"/>
      <c r="T17" s="203"/>
      <c r="U17" s="204"/>
      <c r="V17" s="205"/>
      <c r="W17" s="204"/>
      <c r="X17" s="205"/>
      <c r="Y17" s="204"/>
      <c r="Z17" s="205"/>
      <c r="AB17" s="198"/>
    </row>
    <row r="18" spans="1:28" s="199" customFormat="1" x14ac:dyDescent="0.35">
      <c r="A18" s="196"/>
      <c r="B18" s="200"/>
      <c r="C18" s="203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1"/>
      <c r="O18" s="202"/>
      <c r="P18" s="203"/>
      <c r="Q18" s="202"/>
      <c r="R18" s="203"/>
      <c r="S18" s="202"/>
      <c r="T18" s="203"/>
      <c r="U18" s="204"/>
      <c r="V18" s="205"/>
      <c r="W18" s="204"/>
      <c r="X18" s="205"/>
      <c r="Y18" s="204"/>
      <c r="Z18" s="205"/>
      <c r="AB18" s="198"/>
    </row>
    <row r="19" spans="1:28" s="199" customFormat="1" x14ac:dyDescent="0.35">
      <c r="A19" s="196"/>
      <c r="B19" s="154"/>
      <c r="C19" s="103"/>
      <c r="D19" s="103"/>
      <c r="E19" s="103"/>
      <c r="F19" s="103"/>
      <c r="G19" s="103"/>
      <c r="H19" s="103"/>
      <c r="I19" s="103"/>
      <c r="J19" s="103"/>
      <c r="K19" s="103"/>
      <c r="L19" s="103"/>
      <c r="M19" s="103"/>
      <c r="N19" s="125"/>
      <c r="O19" s="206"/>
      <c r="P19" s="103"/>
      <c r="Q19" s="206"/>
      <c r="R19" s="103"/>
      <c r="S19" s="206"/>
      <c r="T19" s="103"/>
      <c r="U19" s="207"/>
      <c r="V19" s="197"/>
      <c r="W19" s="207"/>
      <c r="X19" s="197"/>
      <c r="Y19" s="207"/>
      <c r="Z19" s="197"/>
      <c r="AB19" s="198"/>
    </row>
    <row r="20" spans="1:28" s="199" customFormat="1" x14ac:dyDescent="0.35">
      <c r="A20" s="196"/>
      <c r="B20" s="154"/>
      <c r="C20" s="103"/>
      <c r="D20" s="103"/>
      <c r="E20" s="103"/>
      <c r="F20" s="103"/>
      <c r="G20" s="103"/>
      <c r="H20" s="103"/>
      <c r="I20" s="103"/>
      <c r="J20" s="103"/>
      <c r="K20" s="103"/>
      <c r="L20" s="103"/>
      <c r="M20" s="103"/>
      <c r="N20" s="125"/>
      <c r="O20" s="206"/>
      <c r="P20" s="103"/>
      <c r="Q20" s="206"/>
      <c r="R20" s="103"/>
      <c r="S20" s="206"/>
      <c r="T20" s="103"/>
      <c r="U20" s="207"/>
      <c r="V20" s="197"/>
      <c r="W20" s="207"/>
      <c r="X20" s="197"/>
      <c r="Y20" s="207"/>
      <c r="Z20" s="197"/>
      <c r="AB20" s="198"/>
    </row>
    <row r="21" spans="1:28" s="199" customFormat="1" x14ac:dyDescent="0.35">
      <c r="A21" s="196"/>
      <c r="B21" s="154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25"/>
      <c r="O21" s="206"/>
      <c r="P21" s="103"/>
      <c r="Q21" s="206"/>
      <c r="R21" s="103"/>
      <c r="S21" s="206"/>
      <c r="T21" s="103"/>
      <c r="U21" s="207"/>
      <c r="V21" s="197"/>
      <c r="W21" s="207"/>
      <c r="X21" s="197"/>
      <c r="Y21" s="207"/>
      <c r="Z21" s="197"/>
      <c r="AB21" s="198"/>
    </row>
    <row r="22" spans="1:28" s="191" customFormat="1" x14ac:dyDescent="0.35">
      <c r="A22" s="192"/>
      <c r="B22" s="94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7"/>
      <c r="O22" s="188"/>
      <c r="P22" s="128"/>
      <c r="Q22" s="188"/>
      <c r="R22" s="128"/>
      <c r="S22" s="188"/>
      <c r="T22" s="128"/>
      <c r="U22" s="189"/>
      <c r="V22" s="81"/>
      <c r="W22" s="189"/>
      <c r="X22" s="81"/>
      <c r="Y22" s="189"/>
      <c r="Z22" s="81"/>
      <c r="AB22" s="190"/>
    </row>
    <row r="23" spans="1:28" s="191" customFormat="1" x14ac:dyDescent="0.35">
      <c r="A23" s="192"/>
      <c r="B23" s="94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7"/>
      <c r="O23" s="188"/>
      <c r="P23" s="128"/>
      <c r="Q23" s="188"/>
      <c r="R23" s="128"/>
      <c r="S23" s="188"/>
      <c r="T23" s="128"/>
      <c r="U23" s="189"/>
      <c r="V23" s="81"/>
      <c r="W23" s="189"/>
      <c r="X23" s="81"/>
      <c r="Y23" s="189"/>
      <c r="Z23" s="81"/>
      <c r="AB23" s="190"/>
    </row>
    <row r="24" spans="1:28" s="191" customFormat="1" x14ac:dyDescent="0.35">
      <c r="A24" s="192"/>
      <c r="B24" s="94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7"/>
      <c r="O24" s="193"/>
      <c r="P24" s="100"/>
      <c r="Q24" s="193"/>
      <c r="R24" s="100"/>
      <c r="S24" s="193"/>
      <c r="T24" s="100"/>
      <c r="U24" s="194"/>
      <c r="V24" s="82"/>
      <c r="W24" s="194"/>
      <c r="X24" s="82"/>
      <c r="Y24" s="194"/>
      <c r="Z24" s="82"/>
      <c r="AB24" s="190"/>
    </row>
    <row r="25" spans="1:28" s="191" customFormat="1" x14ac:dyDescent="0.35">
      <c r="A25" s="192"/>
      <c r="B25" s="94"/>
      <c r="C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7"/>
      <c r="O25" s="193"/>
      <c r="P25" s="100"/>
      <c r="Q25" s="193"/>
      <c r="R25" s="100"/>
      <c r="S25" s="193"/>
      <c r="T25" s="100"/>
      <c r="U25" s="194"/>
      <c r="V25" s="82"/>
      <c r="W25" s="194"/>
      <c r="X25" s="82"/>
      <c r="Y25" s="194"/>
      <c r="Z25" s="82"/>
      <c r="AB25" s="190"/>
    </row>
    <row r="26" spans="1:28" s="191" customFormat="1" x14ac:dyDescent="0.35">
      <c r="A26" s="192"/>
      <c r="B26" s="94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7"/>
      <c r="O26" s="193"/>
      <c r="P26" s="100"/>
      <c r="Q26" s="193"/>
      <c r="R26" s="100"/>
      <c r="S26" s="193"/>
      <c r="T26" s="100"/>
      <c r="U26" s="194"/>
      <c r="V26" s="82"/>
      <c r="W26" s="194"/>
      <c r="X26" s="82"/>
      <c r="Y26" s="194"/>
      <c r="Z26" s="82"/>
      <c r="AB26" s="190"/>
    </row>
    <row r="27" spans="1:28" s="191" customFormat="1" x14ac:dyDescent="0.35">
      <c r="A27" s="192"/>
      <c r="B27" s="94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7"/>
      <c r="O27" s="193"/>
      <c r="P27" s="100"/>
      <c r="Q27" s="193"/>
      <c r="R27" s="100"/>
      <c r="S27" s="193"/>
      <c r="T27" s="100"/>
      <c r="U27" s="194"/>
      <c r="V27" s="82"/>
      <c r="W27" s="194"/>
      <c r="X27" s="82"/>
      <c r="Y27" s="194"/>
      <c r="Z27" s="82"/>
      <c r="AB27" s="190"/>
    </row>
    <row r="28" spans="1:28" x14ac:dyDescent="0.35">
      <c r="A28" s="180"/>
      <c r="B28" s="75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119"/>
      <c r="O28" s="136"/>
      <c r="P28" s="96"/>
      <c r="Q28" s="136"/>
      <c r="R28" s="96"/>
      <c r="S28" s="136"/>
      <c r="T28" s="96"/>
      <c r="U28" s="93"/>
      <c r="V28" s="32"/>
      <c r="W28" s="93"/>
      <c r="X28" s="32"/>
      <c r="Y28" s="93"/>
      <c r="Z28" s="32"/>
    </row>
    <row r="29" spans="1:28" x14ac:dyDescent="0.35">
      <c r="A29" s="180"/>
      <c r="B29" s="79"/>
      <c r="C29" s="133"/>
      <c r="D29" s="133"/>
      <c r="E29" s="133"/>
      <c r="F29" s="133"/>
      <c r="G29" s="133"/>
      <c r="H29" s="133"/>
      <c r="I29" s="133"/>
      <c r="J29" s="133"/>
      <c r="K29" s="96"/>
      <c r="L29" s="96"/>
      <c r="M29" s="133"/>
      <c r="N29" s="121"/>
      <c r="O29" s="121"/>
      <c r="P29" s="121"/>
      <c r="Q29" s="121"/>
      <c r="R29" s="121"/>
      <c r="S29" s="121"/>
      <c r="T29" s="121"/>
      <c r="U29" s="79"/>
      <c r="V29" s="79"/>
      <c r="W29" s="79"/>
      <c r="X29" s="79"/>
      <c r="Y29" s="79"/>
      <c r="Z29" s="79"/>
    </row>
    <row r="30" spans="1:28" x14ac:dyDescent="0.35">
      <c r="A30" s="181" t="s">
        <v>3</v>
      </c>
      <c r="B30" s="182"/>
      <c r="C30" s="96">
        <f>SUM(C15:C29)</f>
        <v>0</v>
      </c>
      <c r="D30" s="96">
        <f>SUM(D15:D29)</f>
        <v>0</v>
      </c>
      <c r="E30" s="96">
        <f>SUM(E15:E29)</f>
        <v>0</v>
      </c>
      <c r="F30" s="96">
        <f>SUM(F15:F29)</f>
        <v>0</v>
      </c>
      <c r="G30" s="96">
        <f t="shared" ref="G30:H30" si="4">SUM(G15:G28)</f>
        <v>0</v>
      </c>
      <c r="H30" s="96">
        <f t="shared" si="4"/>
        <v>0</v>
      </c>
      <c r="I30" s="96">
        <f>SUM(I15:I29)</f>
        <v>500</v>
      </c>
      <c r="J30" s="96">
        <f t="shared" ref="J30:R30" si="5">SUM(J15:J28)</f>
        <v>0</v>
      </c>
      <c r="K30" s="96">
        <f t="shared" si="5"/>
        <v>250</v>
      </c>
      <c r="L30" s="96">
        <f t="shared" si="5"/>
        <v>0</v>
      </c>
      <c r="M30" s="96">
        <f t="shared" si="5"/>
        <v>250</v>
      </c>
      <c r="N30" s="96">
        <f t="shared" si="5"/>
        <v>0</v>
      </c>
      <c r="O30" s="96">
        <f t="shared" si="5"/>
        <v>250</v>
      </c>
      <c r="P30" s="96">
        <f t="shared" si="5"/>
        <v>0</v>
      </c>
      <c r="Q30" s="96">
        <f t="shared" si="5"/>
        <v>500</v>
      </c>
      <c r="R30" s="96">
        <f t="shared" si="5"/>
        <v>0</v>
      </c>
      <c r="S30" s="96">
        <f t="shared" ref="S30:Z30" si="6">SUM(S15:S28)</f>
        <v>600</v>
      </c>
      <c r="T30" s="96">
        <f t="shared" si="6"/>
        <v>525</v>
      </c>
      <c r="U30" s="32">
        <f t="shared" si="6"/>
        <v>1000</v>
      </c>
      <c r="V30" s="32">
        <f t="shared" si="6"/>
        <v>0</v>
      </c>
      <c r="W30" s="32">
        <f t="shared" si="6"/>
        <v>0</v>
      </c>
      <c r="X30" s="32">
        <f t="shared" si="6"/>
        <v>0</v>
      </c>
      <c r="Y30" s="32">
        <f t="shared" si="6"/>
        <v>0</v>
      </c>
      <c r="Z30" s="32">
        <f t="shared" si="6"/>
        <v>0</v>
      </c>
    </row>
    <row r="31" spans="1:28" x14ac:dyDescent="0.35">
      <c r="B31" s="76"/>
      <c r="D31" s="134"/>
      <c r="F31" s="134"/>
      <c r="G31" s="134"/>
      <c r="H31" s="134"/>
      <c r="J31" s="134"/>
      <c r="K31" s="134"/>
      <c r="L31" s="134"/>
      <c r="M31" s="134"/>
      <c r="N31" s="98"/>
      <c r="O31" s="98"/>
      <c r="P31" s="98"/>
      <c r="Q31" s="98"/>
      <c r="R31" s="98"/>
      <c r="S31" s="98"/>
      <c r="T31" s="98"/>
      <c r="U31" s="76"/>
      <c r="V31" s="76"/>
      <c r="W31" s="76"/>
      <c r="X31" s="76"/>
      <c r="Y31" s="76"/>
      <c r="Z31" s="76"/>
    </row>
    <row r="32" spans="1:28" x14ac:dyDescent="0.35">
      <c r="A32" s="183" t="s">
        <v>4</v>
      </c>
      <c r="B32" s="195"/>
      <c r="C32" s="96">
        <f>C12-C30</f>
        <v>37500</v>
      </c>
      <c r="D32" s="96">
        <f t="shared" ref="D32:F32" si="7">D12-D30</f>
        <v>37402</v>
      </c>
      <c r="E32" s="96">
        <f>E12-E30</f>
        <v>32000</v>
      </c>
      <c r="F32" s="96">
        <f t="shared" si="7"/>
        <v>19868</v>
      </c>
      <c r="G32" s="96">
        <f t="shared" ref="G32:H32" si="8">G12-G30</f>
        <v>32272</v>
      </c>
      <c r="H32" s="96">
        <f t="shared" si="8"/>
        <v>34789</v>
      </c>
      <c r="I32" s="96">
        <f>I12-I30</f>
        <v>31500</v>
      </c>
      <c r="J32" s="96">
        <f t="shared" ref="J32:R32" si="9">J12-J30</f>
        <v>26112</v>
      </c>
      <c r="K32" s="96">
        <f t="shared" si="9"/>
        <v>31750</v>
      </c>
      <c r="L32" s="96">
        <f t="shared" si="9"/>
        <v>32536</v>
      </c>
      <c r="M32" s="96">
        <f t="shared" si="9"/>
        <v>29750</v>
      </c>
      <c r="N32" s="136">
        <f t="shared" si="9"/>
        <v>26429</v>
      </c>
      <c r="O32" s="136">
        <f t="shared" si="9"/>
        <v>21750</v>
      </c>
      <c r="P32" s="136">
        <f t="shared" si="9"/>
        <v>21210</v>
      </c>
      <c r="Q32" s="136">
        <f t="shared" si="9"/>
        <v>21500</v>
      </c>
      <c r="R32" s="136">
        <f t="shared" si="9"/>
        <v>21494</v>
      </c>
      <c r="S32" s="136">
        <f t="shared" ref="S32:Z32" si="10">S12-S30</f>
        <v>21400</v>
      </c>
      <c r="T32" s="136">
        <f t="shared" si="10"/>
        <v>22608</v>
      </c>
      <c r="U32" s="93">
        <f t="shared" si="10"/>
        <v>21000</v>
      </c>
      <c r="V32" s="93">
        <f t="shared" si="10"/>
        <v>21154</v>
      </c>
      <c r="W32" s="93">
        <f t="shared" si="10"/>
        <v>20000</v>
      </c>
      <c r="X32" s="93">
        <f t="shared" si="10"/>
        <v>20599</v>
      </c>
      <c r="Y32" s="93">
        <f t="shared" si="10"/>
        <v>20000</v>
      </c>
      <c r="Z32" s="93">
        <f t="shared" si="10"/>
        <v>23039</v>
      </c>
    </row>
    <row r="33" spans="4:20" x14ac:dyDescent="0.35">
      <c r="D33" s="134"/>
      <c r="F33" s="134"/>
      <c r="G33" s="134"/>
      <c r="H33" s="134"/>
      <c r="J33" s="134"/>
      <c r="N33" s="137"/>
      <c r="O33" s="137"/>
      <c r="P33" s="137"/>
      <c r="Q33" s="137"/>
      <c r="R33" s="137"/>
      <c r="S33" s="137"/>
      <c r="T33" s="137"/>
    </row>
    <row r="34" spans="4:20" x14ac:dyDescent="0.35">
      <c r="D34" s="134"/>
      <c r="F34" s="134"/>
      <c r="G34" s="134"/>
      <c r="H34" s="134"/>
      <c r="J34" s="134"/>
      <c r="N34" s="137"/>
      <c r="O34" s="137"/>
      <c r="P34" s="137"/>
      <c r="Q34" s="137"/>
      <c r="R34" s="137"/>
      <c r="S34" s="137"/>
      <c r="T34" s="137"/>
    </row>
  </sheetData>
  <printOptions horizontalCentered="1" verticalCentered="1"/>
  <pageMargins left="0" right="0" top="1" bottom="1" header="0.5" footer="0.5"/>
  <pageSetup scale="88" orientation="landscape" r:id="rId1"/>
  <headerFoot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40"/>
  <sheetViews>
    <sheetView zoomScaleNormal="100" workbookViewId="0">
      <pane ySplit="4" topLeftCell="A5" activePane="bottomLeft" state="frozen"/>
      <selection pane="bottomLeft" activeCell="A6" sqref="A6"/>
    </sheetView>
  </sheetViews>
  <sheetFormatPr defaultColWidth="9.1796875" defaultRowHeight="15.5" x14ac:dyDescent="0.35"/>
  <cols>
    <col min="1" max="1" width="56.26953125" style="70" customWidth="1"/>
    <col min="2" max="2" width="14.453125" style="70" customWidth="1"/>
    <col min="3" max="3" width="14.453125" style="134" customWidth="1"/>
    <col min="4" max="4" width="14.453125" style="70" customWidth="1"/>
    <col min="5" max="5" width="14.453125" style="134" customWidth="1"/>
    <col min="6" max="8" width="14.453125" style="70" customWidth="1"/>
    <col min="9" max="9" width="14.453125" style="134" hidden="1" customWidth="1"/>
    <col min="10" max="12" width="14.453125" style="70" hidden="1" customWidth="1"/>
    <col min="13" max="13" width="14.453125" style="137" hidden="1" customWidth="1"/>
    <col min="14" max="26" width="14.453125" style="70" hidden="1" customWidth="1"/>
    <col min="27" max="27" width="42.1796875" style="137" bestFit="1" customWidth="1"/>
    <col min="28" max="16384" width="9.1796875" style="70"/>
  </cols>
  <sheetData>
    <row r="1" spans="1:27" x14ac:dyDescent="0.35">
      <c r="A1" s="70" t="str">
        <f>ADMINISTRATIVE!A1</f>
        <v>OHIO CHAPTER ISA</v>
      </c>
    </row>
    <row r="2" spans="1:27" x14ac:dyDescent="0.35">
      <c r="A2" s="70" t="str">
        <f>COMBINED!A2</f>
        <v>2022 - 2023 BUDGET</v>
      </c>
      <c r="B2" s="70" t="s">
        <v>186</v>
      </c>
    </row>
    <row r="3" spans="1:27" s="71" customFormat="1" x14ac:dyDescent="0.35">
      <c r="A3" s="305" t="str">
        <f>COMBINED!A3</f>
        <v>10/03/2022 Approved by BoD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155"/>
      <c r="AA3" s="155"/>
    </row>
    <row r="4" spans="1:27" ht="48" customHeight="1" x14ac:dyDescent="0.35">
      <c r="A4" s="93"/>
      <c r="B4" s="93"/>
      <c r="C4" s="164" t="str">
        <f>COMBINED!B4</f>
        <v>2022-2023 Budget</v>
      </c>
      <c r="D4" s="164" t="str">
        <f>COMBINED!C4</f>
        <v>2021-2022 Actual as of 8/31/22</v>
      </c>
      <c r="E4" s="11" t="str">
        <f>COMBINED!D4</f>
        <v>2021-2022 Budget</v>
      </c>
      <c r="F4" s="11" t="str">
        <f>COMBINED!E4</f>
        <v>2020-2021 Actual as of 8/31/21</v>
      </c>
      <c r="G4" s="11" t="str">
        <f>COMBINED!G4</f>
        <v>2019-2020 Actual as of 9/30/20</v>
      </c>
      <c r="H4" s="11" t="str">
        <f>COMBINED!I4</f>
        <v>2018-2019 Actual as of 9/31/19</v>
      </c>
      <c r="I4" s="11" t="s">
        <v>222</v>
      </c>
      <c r="J4" s="11" t="str">
        <f>COMBINED!K4</f>
        <v>2017-2018 Actual as of 9/30/18</v>
      </c>
      <c r="K4" s="87" t="str">
        <f>COMBINED!L4</f>
        <v>2017-2018 Budget</v>
      </c>
      <c r="L4" s="87" t="str">
        <f>COMBINED!M4</f>
        <v>2016-2017 Actual as of 9/30/17</v>
      </c>
      <c r="M4" s="72" t="str">
        <f>COMBINED!N4</f>
        <v>2016-2017 Budget</v>
      </c>
      <c r="N4" s="72" t="str">
        <f>COMBINED!O4</f>
        <v>2015-2016 Actual as of 9/30/16</v>
      </c>
      <c r="O4" s="87" t="str">
        <f>COMBINED!P4</f>
        <v>2015-2016 Budget</v>
      </c>
      <c r="P4" s="87" t="str">
        <f>COMBINED!Q4</f>
        <v>2014-2015 Actual as of 9/30/15</v>
      </c>
      <c r="Q4" s="87" t="str">
        <f>COMBINED!R4</f>
        <v>2014-2015 Budget</v>
      </c>
      <c r="R4" s="87" t="str">
        <f>COMBINED!S4</f>
        <v>2013-2014 Actual as of 9/30/14</v>
      </c>
      <c r="S4" s="87" t="str">
        <f>COMBINED!T4</f>
        <v>2013-2014 Budget</v>
      </c>
      <c r="T4" s="87" t="str">
        <f>COMBINED!U4</f>
        <v>2012-2013 Actual as of 9/30/2013</v>
      </c>
      <c r="U4" s="87" t="str">
        <f>COMBINED!V4</f>
        <v>2012-2013 Budget</v>
      </c>
      <c r="V4" s="87" t="str">
        <f>COMBINED!W4</f>
        <v>2011-12 Actual as of 8/31/2012</v>
      </c>
      <c r="W4" s="87" t="str">
        <f>COMBINED!X4</f>
        <v>2011 BUDGET</v>
      </c>
      <c r="X4" s="87" t="str">
        <f>COMBINED!Y4</f>
        <v>2010-11 Actual as of 09/30/2011</v>
      </c>
      <c r="Y4" s="87" t="str">
        <f>COMBINED!Z4</f>
        <v>2010 BUDGET</v>
      </c>
      <c r="Z4" s="87" t="str">
        <f>COMBINED!AA4</f>
        <v>2009      Actual as of 09/30/2010</v>
      </c>
    </row>
    <row r="5" spans="1:27" x14ac:dyDescent="0.35">
      <c r="A5" s="178" t="s">
        <v>0</v>
      </c>
      <c r="B5" s="179" t="s">
        <v>5</v>
      </c>
      <c r="C5" s="365" t="s">
        <v>236</v>
      </c>
      <c r="D5" s="448" t="s">
        <v>281</v>
      </c>
      <c r="F5" s="365" t="s">
        <v>236</v>
      </c>
      <c r="G5" s="365" t="s">
        <v>254</v>
      </c>
      <c r="H5" s="365" t="s">
        <v>235</v>
      </c>
      <c r="I5" s="365"/>
      <c r="J5" s="365" t="s">
        <v>236</v>
      </c>
      <c r="K5" s="365"/>
      <c r="L5" s="365" t="s">
        <v>232</v>
      </c>
      <c r="M5" s="365"/>
      <c r="N5" s="365" t="s">
        <v>234</v>
      </c>
      <c r="O5" s="365"/>
      <c r="P5" s="365" t="s">
        <v>235</v>
      </c>
      <c r="Q5" s="74"/>
      <c r="R5" s="74"/>
      <c r="S5" s="74"/>
      <c r="T5" s="74"/>
      <c r="U5" s="74"/>
      <c r="V5" s="74"/>
      <c r="W5" s="74"/>
      <c r="X5" s="74"/>
      <c r="Y5" s="74"/>
      <c r="Z5" s="74"/>
    </row>
    <row r="6" spans="1:27" x14ac:dyDescent="0.35">
      <c r="A6" s="180" t="s">
        <v>41</v>
      </c>
      <c r="B6" s="75" t="s">
        <v>92</v>
      </c>
      <c r="C6" s="96">
        <v>3300</v>
      </c>
      <c r="D6" s="96">
        <v>3300</v>
      </c>
      <c r="E6" s="96">
        <v>3300</v>
      </c>
      <c r="F6" s="96">
        <v>2800</v>
      </c>
      <c r="G6" s="96"/>
      <c r="H6" s="96">
        <v>3367</v>
      </c>
      <c r="I6" s="96">
        <v>3000</v>
      </c>
      <c r="J6" s="96">
        <v>2375</v>
      </c>
      <c r="K6" s="96">
        <v>3000</v>
      </c>
      <c r="L6" s="96">
        <v>95</v>
      </c>
      <c r="M6" s="96">
        <v>2000</v>
      </c>
      <c r="N6" s="96">
        <v>4439</v>
      </c>
      <c r="O6" s="96">
        <v>2000</v>
      </c>
      <c r="P6" s="96">
        <v>1955</v>
      </c>
      <c r="Q6" s="96">
        <v>2040</v>
      </c>
      <c r="R6" s="96">
        <v>1870</v>
      </c>
      <c r="S6" s="96">
        <v>2000</v>
      </c>
      <c r="T6" s="96">
        <v>1955</v>
      </c>
      <c r="U6" s="32">
        <v>1955</v>
      </c>
      <c r="V6" s="32">
        <v>1955</v>
      </c>
      <c r="W6" s="32">
        <v>2125</v>
      </c>
      <c r="X6" s="32">
        <v>1615</v>
      </c>
      <c r="Y6" s="32">
        <v>2125</v>
      </c>
      <c r="Z6" s="32">
        <v>1445</v>
      </c>
    </row>
    <row r="7" spans="1:27" x14ac:dyDescent="0.35">
      <c r="A7" s="180" t="s">
        <v>42</v>
      </c>
      <c r="B7" s="75" t="s">
        <v>93</v>
      </c>
      <c r="C7" s="96">
        <v>4500</v>
      </c>
      <c r="D7" s="96">
        <v>4350</v>
      </c>
      <c r="E7" s="96">
        <v>5000</v>
      </c>
      <c r="F7" s="96">
        <v>2750</v>
      </c>
      <c r="G7" s="96"/>
      <c r="H7" s="96">
        <v>2050</v>
      </c>
      <c r="I7" s="96">
        <v>2000</v>
      </c>
      <c r="J7" s="96">
        <v>1400</v>
      </c>
      <c r="K7" s="96">
        <v>2500</v>
      </c>
      <c r="L7" s="96"/>
      <c r="M7" s="96">
        <v>1500</v>
      </c>
      <c r="N7" s="96">
        <v>2050</v>
      </c>
      <c r="O7" s="96">
        <v>1500</v>
      </c>
      <c r="P7" s="96">
        <v>1650</v>
      </c>
      <c r="Q7" s="96">
        <v>2000</v>
      </c>
      <c r="R7" s="96">
        <v>2000</v>
      </c>
      <c r="S7" s="96">
        <v>1500</v>
      </c>
      <c r="T7" s="96">
        <v>500</v>
      </c>
      <c r="U7" s="32">
        <v>1250</v>
      </c>
      <c r="V7" s="32">
        <v>1250</v>
      </c>
      <c r="W7" s="32">
        <v>1500</v>
      </c>
      <c r="X7" s="32">
        <v>3050</v>
      </c>
      <c r="Y7" s="32">
        <v>1500</v>
      </c>
      <c r="Z7" s="32">
        <v>1750</v>
      </c>
    </row>
    <row r="8" spans="1:27" s="199" customFormat="1" x14ac:dyDescent="0.35">
      <c r="A8" s="196"/>
      <c r="B8" s="154"/>
      <c r="C8" s="103"/>
      <c r="D8" s="103"/>
      <c r="E8" s="103"/>
      <c r="F8" s="103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3"/>
      <c r="R8" s="103"/>
      <c r="S8" s="103"/>
      <c r="T8" s="103"/>
      <c r="U8" s="197"/>
      <c r="V8" s="197"/>
      <c r="W8" s="197"/>
      <c r="X8" s="197"/>
      <c r="Y8" s="197"/>
      <c r="Z8" s="197"/>
      <c r="AA8" s="236"/>
    </row>
    <row r="9" spans="1:27" x14ac:dyDescent="0.35">
      <c r="A9" s="180"/>
      <c r="B9" s="7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32"/>
      <c r="V9" s="32"/>
      <c r="W9" s="32"/>
      <c r="X9" s="32"/>
      <c r="Y9" s="32"/>
      <c r="Z9" s="32"/>
    </row>
    <row r="10" spans="1:27" x14ac:dyDescent="0.35">
      <c r="A10" s="180"/>
      <c r="B10" s="79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21"/>
      <c r="P10" s="121"/>
      <c r="Q10" s="121"/>
      <c r="R10" s="121"/>
      <c r="S10" s="121"/>
      <c r="T10" s="121"/>
      <c r="U10" s="79"/>
      <c r="V10" s="79"/>
      <c r="W10" s="79"/>
      <c r="X10" s="79"/>
      <c r="Y10" s="79"/>
      <c r="Z10" s="79"/>
    </row>
    <row r="11" spans="1:27" x14ac:dyDescent="0.35">
      <c r="A11" s="181" t="s">
        <v>1</v>
      </c>
      <c r="B11" s="182"/>
      <c r="C11" s="96">
        <f t="shared" ref="C11:D11" si="0">SUM(C6:C10)</f>
        <v>7800</v>
      </c>
      <c r="D11" s="96">
        <f t="shared" si="0"/>
        <v>7650</v>
      </c>
      <c r="E11" s="96">
        <f t="shared" ref="E11:T11" si="1">SUM(E6:E10)</f>
        <v>8300</v>
      </c>
      <c r="F11" s="96">
        <f t="shared" si="1"/>
        <v>5550</v>
      </c>
      <c r="G11" s="96">
        <f t="shared" si="1"/>
        <v>0</v>
      </c>
      <c r="H11" s="96">
        <f t="shared" si="1"/>
        <v>5417</v>
      </c>
      <c r="I11" s="96">
        <f t="shared" si="1"/>
        <v>5000</v>
      </c>
      <c r="J11" s="96">
        <f t="shared" si="1"/>
        <v>3775</v>
      </c>
      <c r="K11" s="96">
        <f t="shared" si="1"/>
        <v>5500</v>
      </c>
      <c r="L11" s="96">
        <f t="shared" si="1"/>
        <v>95</v>
      </c>
      <c r="M11" s="96">
        <f t="shared" si="1"/>
        <v>3500</v>
      </c>
      <c r="N11" s="96">
        <f t="shared" si="1"/>
        <v>6489</v>
      </c>
      <c r="O11" s="96">
        <f t="shared" si="1"/>
        <v>3500</v>
      </c>
      <c r="P11" s="96">
        <f t="shared" si="1"/>
        <v>3605</v>
      </c>
      <c r="Q11" s="96">
        <f t="shared" si="1"/>
        <v>4040</v>
      </c>
      <c r="R11" s="96">
        <f t="shared" si="1"/>
        <v>3870</v>
      </c>
      <c r="S11" s="96">
        <f t="shared" si="1"/>
        <v>3500</v>
      </c>
      <c r="T11" s="96">
        <f t="shared" si="1"/>
        <v>2455</v>
      </c>
      <c r="U11" s="32">
        <f t="shared" ref="U11:Z11" si="2">SUM(U6:U10)</f>
        <v>3205</v>
      </c>
      <c r="V11" s="32">
        <f t="shared" si="2"/>
        <v>3205</v>
      </c>
      <c r="W11" s="32">
        <f t="shared" si="2"/>
        <v>3625</v>
      </c>
      <c r="X11" s="32">
        <f t="shared" si="2"/>
        <v>4665</v>
      </c>
      <c r="Y11" s="32">
        <f t="shared" si="2"/>
        <v>3625</v>
      </c>
      <c r="Z11" s="32">
        <f t="shared" si="2"/>
        <v>3195</v>
      </c>
    </row>
    <row r="12" spans="1:27" x14ac:dyDescent="0.35">
      <c r="B12" s="76"/>
      <c r="D12" s="134"/>
      <c r="F12" s="134"/>
      <c r="G12" s="134"/>
      <c r="H12" s="134"/>
      <c r="J12" s="134"/>
      <c r="K12" s="98"/>
      <c r="L12" s="134"/>
      <c r="M12" s="134"/>
      <c r="N12" s="134"/>
      <c r="O12" s="98"/>
      <c r="P12" s="98"/>
      <c r="Q12" s="98"/>
      <c r="R12" s="98"/>
      <c r="S12" s="98"/>
      <c r="T12" s="98"/>
      <c r="U12" s="76"/>
      <c r="V12" s="76"/>
      <c r="W12" s="76"/>
      <c r="X12" s="76"/>
      <c r="Y12" s="76"/>
      <c r="Z12" s="76"/>
    </row>
    <row r="13" spans="1:27" x14ac:dyDescent="0.35">
      <c r="A13" s="183" t="s">
        <v>2</v>
      </c>
      <c r="B13" s="182"/>
      <c r="C13" s="96"/>
      <c r="D13" s="96"/>
      <c r="E13" s="96"/>
      <c r="F13" s="96"/>
      <c r="G13" s="96"/>
      <c r="H13" s="96"/>
      <c r="I13" s="96"/>
      <c r="J13" s="96"/>
      <c r="K13" s="119"/>
      <c r="L13" s="96"/>
      <c r="M13" s="96"/>
      <c r="N13" s="96"/>
      <c r="O13" s="119"/>
      <c r="P13" s="119"/>
      <c r="Q13" s="119"/>
      <c r="R13" s="119"/>
      <c r="S13" s="119"/>
      <c r="T13" s="119"/>
      <c r="U13" s="75"/>
      <c r="V13" s="75"/>
      <c r="W13" s="75"/>
      <c r="X13" s="75"/>
      <c r="Y13" s="75"/>
      <c r="Z13" s="75"/>
    </row>
    <row r="14" spans="1:27" ht="31" x14ac:dyDescent="0.35">
      <c r="A14" s="180" t="s">
        <v>18</v>
      </c>
      <c r="B14" s="184" t="s">
        <v>94</v>
      </c>
      <c r="C14" s="135">
        <v>2100</v>
      </c>
      <c r="D14" s="135">
        <v>2090</v>
      </c>
      <c r="E14" s="135">
        <v>1500</v>
      </c>
      <c r="F14" s="135"/>
      <c r="G14" s="135"/>
      <c r="H14" s="135">
        <v>539</v>
      </c>
      <c r="I14" s="135">
        <v>1500</v>
      </c>
      <c r="J14" s="135">
        <v>1258.76</v>
      </c>
      <c r="K14" s="135">
        <v>1250</v>
      </c>
      <c r="L14" s="135">
        <v>2550</v>
      </c>
      <c r="M14" s="135">
        <v>1250</v>
      </c>
      <c r="N14" s="135">
        <v>1250.3499999999999</v>
      </c>
      <c r="O14" s="159">
        <v>1300</v>
      </c>
      <c r="P14" s="135">
        <v>1356</v>
      </c>
      <c r="Q14" s="159">
        <v>200</v>
      </c>
      <c r="R14" s="135">
        <v>813</v>
      </c>
      <c r="S14" s="159">
        <v>50</v>
      </c>
      <c r="T14" s="135">
        <v>188</v>
      </c>
      <c r="U14" s="185">
        <v>475</v>
      </c>
      <c r="V14" s="186">
        <v>475</v>
      </c>
      <c r="W14" s="185">
        <v>200</v>
      </c>
      <c r="X14" s="186">
        <v>103</v>
      </c>
      <c r="Y14" s="185">
        <v>500</v>
      </c>
      <c r="Z14" s="186">
        <v>258</v>
      </c>
      <c r="AA14" s="445" t="s">
        <v>270</v>
      </c>
    </row>
    <row r="15" spans="1:27" x14ac:dyDescent="0.35">
      <c r="A15" s="180" t="s">
        <v>35</v>
      </c>
      <c r="B15" s="75" t="s">
        <v>95</v>
      </c>
      <c r="C15" s="96"/>
      <c r="D15" s="96"/>
      <c r="E15" s="96"/>
      <c r="F15" s="96"/>
      <c r="G15" s="96"/>
      <c r="H15" s="96"/>
      <c r="I15" s="96"/>
      <c r="J15" s="96"/>
      <c r="K15" s="96"/>
      <c r="L15" s="96"/>
      <c r="M15" s="96">
        <v>300</v>
      </c>
      <c r="N15" s="96">
        <v>750</v>
      </c>
      <c r="O15" s="136"/>
      <c r="P15" s="96"/>
      <c r="Q15" s="136"/>
      <c r="R15" s="96">
        <v>0</v>
      </c>
      <c r="S15" s="136">
        <v>350</v>
      </c>
      <c r="T15" s="96">
        <v>387</v>
      </c>
      <c r="U15" s="93"/>
      <c r="V15" s="32">
        <v>0</v>
      </c>
      <c r="W15" s="93">
        <v>0</v>
      </c>
      <c r="X15" s="32">
        <v>0</v>
      </c>
      <c r="Y15" s="93">
        <v>100</v>
      </c>
      <c r="Z15" s="32"/>
    </row>
    <row r="16" spans="1:27" x14ac:dyDescent="0.35">
      <c r="A16" s="180" t="s">
        <v>22</v>
      </c>
      <c r="B16" s="75" t="s">
        <v>96</v>
      </c>
      <c r="C16" s="96">
        <v>80</v>
      </c>
      <c r="D16" s="96">
        <v>79</v>
      </c>
      <c r="E16" s="96">
        <v>200</v>
      </c>
      <c r="F16" s="96"/>
      <c r="G16" s="96"/>
      <c r="H16" s="96">
        <v>176</v>
      </c>
      <c r="I16" s="96"/>
      <c r="J16" s="96"/>
      <c r="K16" s="96">
        <v>200</v>
      </c>
      <c r="L16" s="96">
        <v>210</v>
      </c>
      <c r="M16" s="96">
        <v>300</v>
      </c>
      <c r="N16" s="96">
        <v>366</v>
      </c>
      <c r="O16" s="136">
        <v>300</v>
      </c>
      <c r="P16" s="96"/>
      <c r="Q16" s="136">
        <v>350</v>
      </c>
      <c r="R16" s="96">
        <v>306</v>
      </c>
      <c r="S16" s="136">
        <v>500</v>
      </c>
      <c r="T16" s="96"/>
      <c r="U16" s="93">
        <v>660</v>
      </c>
      <c r="V16" s="32">
        <v>660</v>
      </c>
      <c r="W16" s="93">
        <v>1150</v>
      </c>
      <c r="X16" s="32">
        <v>861</v>
      </c>
      <c r="Y16" s="93">
        <v>1150</v>
      </c>
      <c r="Z16" s="32">
        <v>1001.48</v>
      </c>
      <c r="AA16" s="137" t="s">
        <v>267</v>
      </c>
    </row>
    <row r="17" spans="1:27" ht="31" x14ac:dyDescent="0.35">
      <c r="A17" s="180" t="s">
        <v>268</v>
      </c>
      <c r="B17" s="75" t="s">
        <v>97</v>
      </c>
      <c r="C17" s="96">
        <v>1000</v>
      </c>
      <c r="D17" s="96">
        <v>2395</v>
      </c>
      <c r="E17" s="96">
        <v>5000</v>
      </c>
      <c r="F17" s="96"/>
      <c r="G17" s="96"/>
      <c r="H17" s="96">
        <v>2576</v>
      </c>
      <c r="I17" s="96">
        <v>1200</v>
      </c>
      <c r="J17" s="96">
        <v>1029</v>
      </c>
      <c r="K17" s="96">
        <v>400</v>
      </c>
      <c r="L17" s="96">
        <v>400</v>
      </c>
      <c r="M17" s="96">
        <v>2200</v>
      </c>
      <c r="N17" s="96">
        <v>-200</v>
      </c>
      <c r="O17" s="136">
        <v>1800</v>
      </c>
      <c r="P17" s="96">
        <v>1687</v>
      </c>
      <c r="Q17" s="136">
        <v>750</v>
      </c>
      <c r="R17" s="96">
        <v>1734</v>
      </c>
      <c r="S17" s="136">
        <v>1000</v>
      </c>
      <c r="T17" s="96">
        <v>751</v>
      </c>
      <c r="U17" s="93">
        <v>1000</v>
      </c>
      <c r="V17" s="32">
        <v>496</v>
      </c>
      <c r="W17" s="93">
        <v>1200</v>
      </c>
      <c r="X17" s="32">
        <v>1864</v>
      </c>
      <c r="Y17" s="93">
        <v>4000</v>
      </c>
      <c r="Z17" s="32">
        <v>179.4</v>
      </c>
      <c r="AA17" s="115" t="s">
        <v>271</v>
      </c>
    </row>
    <row r="18" spans="1:27" hidden="1" x14ac:dyDescent="0.35">
      <c r="A18" s="180" t="s">
        <v>37</v>
      </c>
      <c r="B18" s="75" t="s">
        <v>253</v>
      </c>
      <c r="C18" s="96"/>
      <c r="D18" s="96"/>
      <c r="E18" s="96"/>
      <c r="F18" s="96"/>
      <c r="G18" s="96"/>
      <c r="H18" s="96"/>
      <c r="I18" s="96"/>
      <c r="K18" s="96"/>
      <c r="L18" s="96"/>
      <c r="M18" s="96"/>
      <c r="N18" s="96"/>
      <c r="O18" s="136"/>
      <c r="P18" s="96"/>
      <c r="Q18" s="136"/>
      <c r="R18" s="96"/>
      <c r="S18" s="136"/>
      <c r="T18" s="96"/>
      <c r="U18" s="93"/>
      <c r="V18" s="32"/>
      <c r="W18" s="93"/>
      <c r="X18" s="32"/>
      <c r="Y18" s="93"/>
      <c r="Z18" s="32"/>
      <c r="AA18" s="137" t="s">
        <v>272</v>
      </c>
    </row>
    <row r="19" spans="1:27" x14ac:dyDescent="0.35">
      <c r="A19" s="180" t="s">
        <v>38</v>
      </c>
      <c r="B19" s="75" t="s">
        <v>98</v>
      </c>
      <c r="C19" s="96"/>
      <c r="D19" s="96">
        <v>605</v>
      </c>
      <c r="E19" s="96">
        <v>250</v>
      </c>
      <c r="F19" s="96"/>
      <c r="G19" s="96"/>
      <c r="H19" s="96">
        <v>493</v>
      </c>
      <c r="I19" s="96">
        <v>500</v>
      </c>
      <c r="J19" s="96">
        <v>661</v>
      </c>
      <c r="K19" s="96">
        <v>400</v>
      </c>
      <c r="L19" s="96"/>
      <c r="M19" s="96">
        <v>700</v>
      </c>
      <c r="N19" s="96">
        <v>991</v>
      </c>
      <c r="O19" s="136">
        <v>700</v>
      </c>
      <c r="P19" s="96">
        <v>138</v>
      </c>
      <c r="Q19" s="136">
        <v>500</v>
      </c>
      <c r="R19" s="96">
        <v>412</v>
      </c>
      <c r="S19" s="136">
        <v>500</v>
      </c>
      <c r="T19" s="96">
        <v>721</v>
      </c>
      <c r="U19" s="93">
        <v>2000</v>
      </c>
      <c r="V19" s="32">
        <v>959</v>
      </c>
      <c r="W19" s="93">
        <v>200</v>
      </c>
      <c r="X19" s="32">
        <v>55</v>
      </c>
      <c r="Y19" s="93">
        <v>200</v>
      </c>
      <c r="Z19" s="32">
        <v>0</v>
      </c>
    </row>
    <row r="20" spans="1:27" x14ac:dyDescent="0.35">
      <c r="A20" s="180" t="s">
        <v>24</v>
      </c>
      <c r="B20" s="75" t="s">
        <v>99</v>
      </c>
      <c r="C20" s="96">
        <v>2000</v>
      </c>
      <c r="D20" s="96">
        <v>1973</v>
      </c>
      <c r="E20" s="96">
        <v>1000</v>
      </c>
      <c r="F20" s="96"/>
      <c r="G20" s="96"/>
      <c r="H20" s="96">
        <v>948</v>
      </c>
      <c r="I20" s="96">
        <v>2500</v>
      </c>
      <c r="J20" s="96">
        <v>660</v>
      </c>
      <c r="K20" s="96">
        <v>2500</v>
      </c>
      <c r="L20" s="96"/>
      <c r="M20" s="96">
        <v>800</v>
      </c>
      <c r="N20" s="96">
        <v>2883</v>
      </c>
      <c r="O20" s="136">
        <v>2000</v>
      </c>
      <c r="P20" s="96">
        <v>711</v>
      </c>
      <c r="Q20" s="136">
        <v>800</v>
      </c>
      <c r="R20" s="96">
        <v>1871</v>
      </c>
      <c r="S20" s="136">
        <v>800</v>
      </c>
      <c r="T20" s="96">
        <v>783</v>
      </c>
      <c r="U20" s="93">
        <v>671</v>
      </c>
      <c r="V20" s="32">
        <v>671</v>
      </c>
      <c r="W20" s="93">
        <v>750</v>
      </c>
      <c r="X20" s="32">
        <v>664</v>
      </c>
      <c r="Y20" s="93">
        <v>750</v>
      </c>
      <c r="Z20" s="32">
        <v>707</v>
      </c>
    </row>
    <row r="21" spans="1:27" x14ac:dyDescent="0.35">
      <c r="A21" s="180" t="s">
        <v>25</v>
      </c>
      <c r="B21" s="75" t="s">
        <v>100</v>
      </c>
      <c r="C21" s="96">
        <v>1000</v>
      </c>
      <c r="D21" s="96">
        <v>866</v>
      </c>
      <c r="E21" s="96">
        <v>500</v>
      </c>
      <c r="F21" s="96"/>
      <c r="G21" s="96"/>
      <c r="H21" s="96">
        <v>504</v>
      </c>
      <c r="I21" s="96">
        <v>200</v>
      </c>
      <c r="J21" s="96">
        <v>179.31</v>
      </c>
      <c r="K21" s="96">
        <v>1800</v>
      </c>
      <c r="L21" s="96"/>
      <c r="M21" s="96">
        <v>800</v>
      </c>
      <c r="N21" s="96">
        <v>1972</v>
      </c>
      <c r="O21" s="136">
        <v>700</v>
      </c>
      <c r="P21" s="96">
        <v>722</v>
      </c>
      <c r="Q21" s="136">
        <v>680</v>
      </c>
      <c r="R21" s="96">
        <v>674</v>
      </c>
      <c r="S21" s="136">
        <v>630</v>
      </c>
      <c r="T21" s="96">
        <v>622</v>
      </c>
      <c r="U21" s="93">
        <v>589</v>
      </c>
      <c r="V21" s="32">
        <v>589</v>
      </c>
      <c r="W21" s="93">
        <v>700</v>
      </c>
      <c r="X21" s="32">
        <v>556</v>
      </c>
      <c r="Y21" s="93">
        <v>700</v>
      </c>
      <c r="Z21" s="32">
        <v>538</v>
      </c>
    </row>
    <row r="22" spans="1:27" x14ac:dyDescent="0.35">
      <c r="A22" s="180" t="s">
        <v>9</v>
      </c>
      <c r="B22" s="75" t="s">
        <v>101</v>
      </c>
      <c r="C22" s="96">
        <v>700</v>
      </c>
      <c r="D22" s="96">
        <v>650</v>
      </c>
      <c r="E22" s="96">
        <v>350</v>
      </c>
      <c r="F22" s="96">
        <v>300</v>
      </c>
      <c r="G22" s="96"/>
      <c r="H22" s="96">
        <v>1027</v>
      </c>
      <c r="I22" s="96">
        <v>1400</v>
      </c>
      <c r="J22" s="96">
        <v>1179.24</v>
      </c>
      <c r="K22" s="96">
        <v>1200</v>
      </c>
      <c r="L22" s="96">
        <v>570</v>
      </c>
      <c r="M22" s="96">
        <v>500</v>
      </c>
      <c r="N22" s="96">
        <v>418</v>
      </c>
      <c r="O22" s="136">
        <v>425</v>
      </c>
      <c r="P22" s="96">
        <v>419</v>
      </c>
      <c r="Q22" s="136">
        <v>450</v>
      </c>
      <c r="R22" s="96">
        <v>404</v>
      </c>
      <c r="S22" s="136">
        <v>650</v>
      </c>
      <c r="T22" s="96">
        <v>406</v>
      </c>
      <c r="U22" s="93">
        <v>641</v>
      </c>
      <c r="V22" s="32">
        <v>641</v>
      </c>
      <c r="W22" s="93">
        <v>810</v>
      </c>
      <c r="X22" s="32">
        <v>497</v>
      </c>
      <c r="Y22" s="93">
        <v>810</v>
      </c>
      <c r="Z22" s="32">
        <v>497</v>
      </c>
    </row>
    <row r="23" spans="1:27" x14ac:dyDescent="0.35">
      <c r="A23" s="180"/>
      <c r="B23" s="75"/>
      <c r="C23" s="96"/>
      <c r="D23" s="96"/>
      <c r="E23" s="96"/>
      <c r="F23" s="96"/>
      <c r="G23" s="96"/>
      <c r="H23" s="96"/>
      <c r="I23" s="96"/>
      <c r="J23" s="96"/>
      <c r="K23" s="32"/>
      <c r="L23" s="96"/>
      <c r="M23" s="96"/>
      <c r="N23" s="96"/>
      <c r="O23" s="136"/>
      <c r="P23" s="96"/>
      <c r="Q23" s="136"/>
      <c r="R23" s="96"/>
      <c r="S23" s="136"/>
      <c r="T23" s="96"/>
      <c r="U23" s="93"/>
      <c r="V23" s="32"/>
      <c r="W23" s="93"/>
      <c r="X23" s="32"/>
      <c r="Y23" s="93"/>
      <c r="Z23" s="32"/>
    </row>
    <row r="24" spans="1:27" x14ac:dyDescent="0.35">
      <c r="A24" s="180"/>
      <c r="B24" s="75"/>
      <c r="C24" s="96"/>
      <c r="D24" s="96"/>
      <c r="E24" s="96"/>
      <c r="F24" s="96"/>
      <c r="G24" s="96"/>
      <c r="H24" s="96"/>
      <c r="I24" s="96"/>
      <c r="J24" s="96"/>
      <c r="K24" s="32"/>
      <c r="L24" s="96"/>
      <c r="M24" s="96"/>
      <c r="N24" s="96"/>
      <c r="O24" s="136"/>
      <c r="P24" s="96"/>
      <c r="Q24" s="136"/>
      <c r="R24" s="96"/>
      <c r="S24" s="136"/>
      <c r="T24" s="96"/>
      <c r="U24" s="93"/>
      <c r="V24" s="32"/>
      <c r="W24" s="93"/>
      <c r="X24" s="32"/>
      <c r="Y24" s="93"/>
      <c r="Z24" s="32"/>
    </row>
    <row r="25" spans="1:27" s="199" customFormat="1" x14ac:dyDescent="0.35">
      <c r="A25" s="196"/>
      <c r="B25" s="154"/>
      <c r="C25" s="103"/>
      <c r="D25" s="103"/>
      <c r="E25" s="103"/>
      <c r="F25" s="103"/>
      <c r="G25" s="103"/>
      <c r="H25" s="103"/>
      <c r="I25" s="103"/>
      <c r="J25" s="103"/>
      <c r="K25" s="197"/>
      <c r="L25" s="103"/>
      <c r="M25" s="103"/>
      <c r="N25" s="103"/>
      <c r="O25" s="206"/>
      <c r="P25" s="103"/>
      <c r="Q25" s="206"/>
      <c r="R25" s="103"/>
      <c r="S25" s="206"/>
      <c r="T25" s="103"/>
      <c r="U25" s="207"/>
      <c r="V25" s="197"/>
      <c r="W25" s="207"/>
      <c r="X25" s="197"/>
      <c r="Y25" s="207"/>
      <c r="Z25" s="197"/>
      <c r="AA25" s="236"/>
    </row>
    <row r="26" spans="1:27" s="199" customFormat="1" x14ac:dyDescent="0.35">
      <c r="A26" s="196"/>
      <c r="B26" s="154"/>
      <c r="C26" s="103"/>
      <c r="D26" s="103"/>
      <c r="E26" s="103"/>
      <c r="F26" s="103"/>
      <c r="G26" s="103"/>
      <c r="H26" s="103"/>
      <c r="I26" s="103"/>
      <c r="J26" s="103"/>
      <c r="K26" s="197"/>
      <c r="L26" s="103"/>
      <c r="M26" s="103"/>
      <c r="N26" s="103"/>
      <c r="O26" s="206"/>
      <c r="P26" s="103"/>
      <c r="Q26" s="206"/>
      <c r="R26" s="103"/>
      <c r="S26" s="206"/>
      <c r="T26" s="103"/>
      <c r="U26" s="207"/>
      <c r="V26" s="197"/>
      <c r="W26" s="207"/>
      <c r="X26" s="197"/>
      <c r="Y26" s="207"/>
      <c r="Z26" s="197"/>
      <c r="AA26" s="236"/>
    </row>
    <row r="27" spans="1:27" s="199" customFormat="1" x14ac:dyDescent="0.35">
      <c r="A27" s="196"/>
      <c r="B27" s="154"/>
      <c r="C27" s="103"/>
      <c r="D27" s="103"/>
      <c r="E27" s="103"/>
      <c r="F27" s="103"/>
      <c r="G27" s="103"/>
      <c r="H27" s="103"/>
      <c r="I27" s="103"/>
      <c r="J27" s="103"/>
      <c r="K27" s="197"/>
      <c r="L27" s="103"/>
      <c r="M27" s="103"/>
      <c r="N27" s="103"/>
      <c r="O27" s="206"/>
      <c r="P27" s="103"/>
      <c r="Q27" s="206"/>
      <c r="R27" s="103"/>
      <c r="S27" s="206"/>
      <c r="T27" s="103"/>
      <c r="U27" s="207"/>
      <c r="V27" s="197"/>
      <c r="W27" s="207"/>
      <c r="X27" s="197"/>
      <c r="Y27" s="207"/>
      <c r="Z27" s="197"/>
      <c r="AA27" s="236"/>
    </row>
    <row r="28" spans="1:27" s="191" customFormat="1" x14ac:dyDescent="0.35">
      <c r="A28" s="192"/>
      <c r="B28" s="94"/>
      <c r="C28" s="128"/>
      <c r="D28" s="128"/>
      <c r="E28" s="128"/>
      <c r="F28" s="128"/>
      <c r="G28" s="128"/>
      <c r="H28" s="128"/>
      <c r="I28" s="128"/>
      <c r="J28" s="128"/>
      <c r="K28" s="94"/>
      <c r="L28" s="128"/>
      <c r="M28" s="128"/>
      <c r="N28" s="128"/>
      <c r="O28" s="188"/>
      <c r="P28" s="128"/>
      <c r="Q28" s="188"/>
      <c r="R28" s="128"/>
      <c r="S28" s="188"/>
      <c r="T28" s="128"/>
      <c r="U28" s="189"/>
      <c r="V28" s="81"/>
      <c r="W28" s="189"/>
      <c r="X28" s="81"/>
      <c r="Y28" s="189"/>
      <c r="Z28" s="81"/>
      <c r="AA28" s="360"/>
    </row>
    <row r="29" spans="1:27" s="191" customFormat="1" x14ac:dyDescent="0.35">
      <c r="A29" s="192"/>
      <c r="B29" s="94"/>
      <c r="C29" s="128"/>
      <c r="D29" s="128"/>
      <c r="E29" s="128"/>
      <c r="F29" s="128"/>
      <c r="G29" s="128"/>
      <c r="H29" s="128"/>
      <c r="I29" s="128"/>
      <c r="J29" s="128"/>
      <c r="K29" s="94"/>
      <c r="L29" s="128"/>
      <c r="M29" s="128"/>
      <c r="N29" s="128"/>
      <c r="O29" s="188"/>
      <c r="P29" s="128"/>
      <c r="Q29" s="188"/>
      <c r="R29" s="128"/>
      <c r="S29" s="188"/>
      <c r="T29" s="128"/>
      <c r="U29" s="189"/>
      <c r="V29" s="81"/>
      <c r="W29" s="189"/>
      <c r="X29" s="81"/>
      <c r="Y29" s="189"/>
      <c r="Z29" s="81"/>
      <c r="AA29" s="360"/>
    </row>
    <row r="30" spans="1:27" s="191" customFormat="1" x14ac:dyDescent="0.35">
      <c r="A30" s="192"/>
      <c r="B30" s="94"/>
      <c r="C30" s="128"/>
      <c r="D30" s="128"/>
      <c r="E30" s="128"/>
      <c r="F30" s="128"/>
      <c r="G30" s="128"/>
      <c r="H30" s="128"/>
      <c r="I30" s="128"/>
      <c r="J30" s="128"/>
      <c r="K30" s="94"/>
      <c r="L30" s="128"/>
      <c r="M30" s="128"/>
      <c r="N30" s="128"/>
      <c r="O30" s="193"/>
      <c r="P30" s="100"/>
      <c r="Q30" s="193"/>
      <c r="R30" s="100"/>
      <c r="S30" s="193"/>
      <c r="T30" s="100"/>
      <c r="U30" s="194"/>
      <c r="V30" s="82"/>
      <c r="W30" s="194"/>
      <c r="X30" s="82"/>
      <c r="Y30" s="194"/>
      <c r="Z30" s="82"/>
      <c r="AA30" s="360"/>
    </row>
    <row r="31" spans="1:27" s="191" customFormat="1" x14ac:dyDescent="0.35">
      <c r="A31" s="192"/>
      <c r="B31" s="94"/>
      <c r="C31" s="128"/>
      <c r="D31" s="128"/>
      <c r="E31" s="128"/>
      <c r="F31" s="128"/>
      <c r="G31" s="128"/>
      <c r="H31" s="128"/>
      <c r="I31" s="128"/>
      <c r="J31" s="128"/>
      <c r="K31" s="94"/>
      <c r="L31" s="128"/>
      <c r="M31" s="128"/>
      <c r="N31" s="128"/>
      <c r="O31" s="193"/>
      <c r="P31" s="100"/>
      <c r="Q31" s="193"/>
      <c r="R31" s="100"/>
      <c r="S31" s="193"/>
      <c r="T31" s="100"/>
      <c r="U31" s="194"/>
      <c r="V31" s="82"/>
      <c r="W31" s="194"/>
      <c r="X31" s="82"/>
      <c r="Y31" s="194"/>
      <c r="Z31" s="82"/>
      <c r="AA31" s="360"/>
    </row>
    <row r="32" spans="1:27" s="191" customFormat="1" x14ac:dyDescent="0.35">
      <c r="A32" s="192"/>
      <c r="B32" s="77"/>
      <c r="C32" s="100"/>
      <c r="D32" s="100"/>
      <c r="E32" s="100"/>
      <c r="F32" s="100"/>
      <c r="G32" s="100"/>
      <c r="H32" s="100"/>
      <c r="I32" s="100"/>
      <c r="J32" s="100"/>
      <c r="K32" s="77"/>
      <c r="L32" s="100"/>
      <c r="M32" s="100"/>
      <c r="N32" s="100"/>
      <c r="O32" s="193"/>
      <c r="P32" s="100"/>
      <c r="Q32" s="193"/>
      <c r="R32" s="100"/>
      <c r="S32" s="193"/>
      <c r="T32" s="100"/>
      <c r="U32" s="194"/>
      <c r="V32" s="82"/>
      <c r="W32" s="194"/>
      <c r="X32" s="82"/>
      <c r="Y32" s="194"/>
      <c r="Z32" s="82"/>
      <c r="AA32" s="360"/>
    </row>
    <row r="33" spans="1:26" x14ac:dyDescent="0.35">
      <c r="A33" s="180"/>
      <c r="B33" s="75"/>
      <c r="C33" s="96"/>
      <c r="D33" s="96"/>
      <c r="E33" s="96"/>
      <c r="F33" s="96"/>
      <c r="G33" s="96"/>
      <c r="H33" s="96"/>
      <c r="I33" s="96"/>
      <c r="J33" s="96"/>
      <c r="K33" s="75"/>
      <c r="L33" s="96"/>
      <c r="M33" s="96"/>
      <c r="N33" s="96"/>
      <c r="O33" s="136"/>
      <c r="P33" s="96"/>
      <c r="Q33" s="136"/>
      <c r="R33" s="96"/>
      <c r="S33" s="136"/>
      <c r="T33" s="96"/>
      <c r="U33" s="93"/>
      <c r="V33" s="32"/>
      <c r="W33" s="93"/>
      <c r="X33" s="32"/>
      <c r="Y33" s="93"/>
      <c r="Z33" s="32"/>
    </row>
    <row r="34" spans="1:26" x14ac:dyDescent="0.35">
      <c r="A34" s="180"/>
      <c r="B34" s="79"/>
      <c r="C34" s="133"/>
      <c r="D34" s="133"/>
      <c r="E34" s="133"/>
      <c r="F34" s="133"/>
      <c r="G34" s="133"/>
      <c r="H34" s="133"/>
      <c r="I34" s="133"/>
      <c r="J34" s="133"/>
      <c r="K34" s="79"/>
      <c r="L34" s="133"/>
      <c r="M34" s="133"/>
      <c r="N34" s="133"/>
      <c r="O34" s="121"/>
      <c r="P34" s="121"/>
      <c r="Q34" s="121"/>
      <c r="R34" s="121"/>
      <c r="S34" s="121"/>
      <c r="T34" s="121"/>
      <c r="U34" s="79"/>
      <c r="V34" s="79"/>
      <c r="W34" s="79"/>
      <c r="X34" s="79"/>
      <c r="Y34" s="79"/>
      <c r="Z34" s="79"/>
    </row>
    <row r="35" spans="1:26" x14ac:dyDescent="0.35">
      <c r="A35" s="181" t="s">
        <v>3</v>
      </c>
      <c r="B35" s="182"/>
      <c r="C35" s="96">
        <f t="shared" ref="C35:D35" si="3">SUM(C14:C34)</f>
        <v>6880</v>
      </c>
      <c r="D35" s="96">
        <f t="shared" si="3"/>
        <v>8658</v>
      </c>
      <c r="E35" s="96">
        <f t="shared" ref="E35:Z35" si="4">SUM(E14:E34)</f>
        <v>8800</v>
      </c>
      <c r="F35" s="96">
        <f t="shared" si="4"/>
        <v>300</v>
      </c>
      <c r="G35" s="96">
        <f t="shared" si="4"/>
        <v>0</v>
      </c>
      <c r="H35" s="96">
        <f t="shared" si="4"/>
        <v>6263</v>
      </c>
      <c r="I35" s="96">
        <f t="shared" si="4"/>
        <v>7300</v>
      </c>
      <c r="J35" s="96">
        <f t="shared" si="4"/>
        <v>4967.3100000000004</v>
      </c>
      <c r="K35" s="96">
        <f t="shared" si="4"/>
        <v>7750</v>
      </c>
      <c r="L35" s="96">
        <f t="shared" si="4"/>
        <v>3730</v>
      </c>
      <c r="M35" s="96">
        <f t="shared" si="4"/>
        <v>6850</v>
      </c>
      <c r="N35" s="96">
        <f t="shared" si="4"/>
        <v>8430.35</v>
      </c>
      <c r="O35" s="96">
        <f t="shared" si="4"/>
        <v>7225</v>
      </c>
      <c r="P35" s="96">
        <f t="shared" si="4"/>
        <v>5033</v>
      </c>
      <c r="Q35" s="96">
        <f t="shared" si="4"/>
        <v>3730</v>
      </c>
      <c r="R35" s="96">
        <f t="shared" si="4"/>
        <v>6214</v>
      </c>
      <c r="S35" s="96">
        <f t="shared" si="4"/>
        <v>4480</v>
      </c>
      <c r="T35" s="96">
        <f t="shared" si="4"/>
        <v>3858</v>
      </c>
      <c r="U35" s="96">
        <f t="shared" si="4"/>
        <v>6036</v>
      </c>
      <c r="V35" s="96">
        <f t="shared" si="4"/>
        <v>4491</v>
      </c>
      <c r="W35" s="96">
        <f t="shared" si="4"/>
        <v>5010</v>
      </c>
      <c r="X35" s="96">
        <f t="shared" si="4"/>
        <v>4600</v>
      </c>
      <c r="Y35" s="96">
        <f t="shared" si="4"/>
        <v>8210</v>
      </c>
      <c r="Z35" s="96">
        <f t="shared" si="4"/>
        <v>3180.88</v>
      </c>
    </row>
    <row r="36" spans="1:26" x14ac:dyDescent="0.35">
      <c r="B36" s="76"/>
      <c r="D36" s="98"/>
      <c r="F36" s="98"/>
      <c r="G36" s="98"/>
      <c r="H36" s="98"/>
      <c r="J36" s="98"/>
      <c r="K36" s="98"/>
      <c r="L36" s="134"/>
      <c r="M36" s="134"/>
      <c r="N36" s="134"/>
      <c r="O36" s="98"/>
      <c r="P36" s="98"/>
      <c r="Q36" s="98"/>
      <c r="R36" s="98"/>
      <c r="S36" s="98"/>
      <c r="T36" s="98"/>
      <c r="U36" s="76"/>
      <c r="V36" s="76"/>
      <c r="W36" s="76"/>
      <c r="X36" s="76"/>
      <c r="Y36" s="76"/>
      <c r="Z36" s="76"/>
    </row>
    <row r="37" spans="1:26" x14ac:dyDescent="0.35">
      <c r="A37" s="183" t="s">
        <v>4</v>
      </c>
      <c r="B37" s="195"/>
      <c r="C37" s="96">
        <f t="shared" ref="C37:D37" si="5">C11-C35</f>
        <v>920</v>
      </c>
      <c r="D37" s="136">
        <f t="shared" si="5"/>
        <v>-1008</v>
      </c>
      <c r="E37" s="96">
        <f t="shared" ref="E37:Z37" si="6">E11-E35</f>
        <v>-500</v>
      </c>
      <c r="F37" s="136">
        <f t="shared" si="6"/>
        <v>5250</v>
      </c>
      <c r="G37" s="136">
        <f t="shared" si="6"/>
        <v>0</v>
      </c>
      <c r="H37" s="136">
        <f t="shared" si="6"/>
        <v>-846</v>
      </c>
      <c r="I37" s="96">
        <f t="shared" si="6"/>
        <v>-2300</v>
      </c>
      <c r="J37" s="136">
        <f t="shared" si="6"/>
        <v>-1192.3100000000004</v>
      </c>
      <c r="K37" s="136">
        <f t="shared" si="6"/>
        <v>-2250</v>
      </c>
      <c r="L37" s="136">
        <f t="shared" si="6"/>
        <v>-3635</v>
      </c>
      <c r="M37" s="136">
        <f t="shared" si="6"/>
        <v>-3350</v>
      </c>
      <c r="N37" s="136">
        <f t="shared" si="6"/>
        <v>-1941.3500000000004</v>
      </c>
      <c r="O37" s="136">
        <f t="shared" si="6"/>
        <v>-3725</v>
      </c>
      <c r="P37" s="136">
        <f t="shared" si="6"/>
        <v>-1428</v>
      </c>
      <c r="Q37" s="136">
        <f t="shared" si="6"/>
        <v>310</v>
      </c>
      <c r="R37" s="136">
        <f t="shared" si="6"/>
        <v>-2344</v>
      </c>
      <c r="S37" s="136">
        <f t="shared" si="6"/>
        <v>-980</v>
      </c>
      <c r="T37" s="136">
        <f t="shared" si="6"/>
        <v>-1403</v>
      </c>
      <c r="U37" s="93">
        <f t="shared" si="6"/>
        <v>-2831</v>
      </c>
      <c r="V37" s="93">
        <f t="shared" si="6"/>
        <v>-1286</v>
      </c>
      <c r="W37" s="93">
        <f t="shared" si="6"/>
        <v>-1385</v>
      </c>
      <c r="X37" s="93">
        <f t="shared" si="6"/>
        <v>65</v>
      </c>
      <c r="Y37" s="93">
        <f t="shared" si="6"/>
        <v>-4585</v>
      </c>
      <c r="Z37" s="93">
        <f t="shared" si="6"/>
        <v>14.119999999999891</v>
      </c>
    </row>
    <row r="38" spans="1:26" x14ac:dyDescent="0.35">
      <c r="D38" s="134"/>
      <c r="F38" s="134"/>
      <c r="G38" s="134"/>
      <c r="H38" s="134"/>
      <c r="J38" s="134"/>
      <c r="M38" s="134"/>
      <c r="N38" s="80"/>
    </row>
    <row r="39" spans="1:26" x14ac:dyDescent="0.35">
      <c r="D39" s="134"/>
      <c r="F39" s="134"/>
      <c r="G39" s="134"/>
      <c r="H39" s="134"/>
      <c r="J39" s="134"/>
      <c r="M39" s="134"/>
      <c r="N39" s="80"/>
    </row>
    <row r="40" spans="1:26" x14ac:dyDescent="0.35">
      <c r="D40" s="134"/>
      <c r="F40" s="134"/>
      <c r="G40" s="134"/>
      <c r="H40" s="134"/>
      <c r="J40" s="134"/>
    </row>
  </sheetData>
  <printOptions horizontalCentered="1" verticalCentered="1"/>
  <pageMargins left="0" right="0" top="1" bottom="1" header="0.5" footer="0.5"/>
  <pageSetup scale="70" orientation="landscape" r:id="rId1"/>
  <headerFoot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A36"/>
  <sheetViews>
    <sheetView zoomScaleNormal="100" workbookViewId="0">
      <pane ySplit="4" topLeftCell="A5" activePane="bottomLeft" state="frozen"/>
      <selection pane="bottomLeft" activeCell="A6" sqref="A6"/>
    </sheetView>
  </sheetViews>
  <sheetFormatPr defaultColWidth="9.1796875" defaultRowHeight="15.5" x14ac:dyDescent="0.35"/>
  <cols>
    <col min="1" max="1" width="56.26953125" style="208" customWidth="1"/>
    <col min="2" max="2" width="14.453125" style="208" customWidth="1"/>
    <col min="3" max="3" width="14.453125" style="230" customWidth="1"/>
    <col min="4" max="4" width="14.453125" style="245" customWidth="1"/>
    <col min="5" max="5" width="14.453125" style="230" customWidth="1"/>
    <col min="6" max="6" width="14.453125" style="245" customWidth="1"/>
    <col min="7" max="7" width="13.453125" style="245" bestFit="1" customWidth="1"/>
    <col min="8" max="8" width="13.453125" style="245" customWidth="1"/>
    <col min="9" max="9" width="11.1796875" style="230" hidden="1" customWidth="1"/>
    <col min="10" max="10" width="13.453125" style="245" hidden="1" customWidth="1"/>
    <col min="11" max="11" width="11.1796875" style="245" hidden="1" customWidth="1"/>
    <col min="12" max="12" width="13.453125" style="245" hidden="1" customWidth="1"/>
    <col min="13" max="13" width="11.1796875" style="230" hidden="1" customWidth="1"/>
    <col min="14" max="14" width="13.453125" style="84" hidden="1" customWidth="1"/>
    <col min="15" max="15" width="11.1796875" style="208" hidden="1" customWidth="1"/>
    <col min="16" max="16" width="13.453125" style="208" hidden="1" customWidth="1"/>
    <col min="17" max="17" width="11.1796875" style="208" hidden="1" customWidth="1"/>
    <col min="18" max="18" width="13.453125" style="208" hidden="1" customWidth="1"/>
    <col min="19" max="19" width="11.1796875" style="208" hidden="1" customWidth="1"/>
    <col min="20" max="20" width="13.453125" style="208" hidden="1" customWidth="1"/>
    <col min="21" max="21" width="9.453125" style="208" hidden="1" customWidth="1"/>
    <col min="22" max="22" width="13.81640625" style="208" hidden="1" customWidth="1"/>
    <col min="23" max="23" width="13.08984375" style="208" hidden="1" customWidth="1"/>
    <col min="24" max="24" width="13.453125" style="208" hidden="1" customWidth="1"/>
    <col min="25" max="25" width="13.08984375" style="208" hidden="1" customWidth="1"/>
    <col min="26" max="26" width="13.54296875" style="208" hidden="1" customWidth="1"/>
    <col min="27" max="27" width="28.90625" style="70" bestFit="1" customWidth="1"/>
    <col min="28" max="16384" width="9.1796875" style="208"/>
  </cols>
  <sheetData>
    <row r="1" spans="1:27" x14ac:dyDescent="0.35">
      <c r="A1" s="70" t="str">
        <f>ADMINISTRATIVE!A1</f>
        <v>OHIO CHAPTER ISA</v>
      </c>
      <c r="B1" s="70"/>
      <c r="C1" s="134"/>
      <c r="D1" s="137"/>
      <c r="E1" s="134"/>
      <c r="F1" s="137"/>
      <c r="G1" s="137"/>
      <c r="H1" s="137"/>
      <c r="I1" s="134"/>
      <c r="J1" s="137"/>
      <c r="K1" s="137"/>
      <c r="L1" s="137"/>
      <c r="M1" s="134"/>
      <c r="N1" s="80"/>
      <c r="O1" s="70"/>
      <c r="P1" s="70"/>
      <c r="Q1" s="70"/>
      <c r="R1" s="70"/>
      <c r="S1" s="70"/>
      <c r="T1" s="70"/>
    </row>
    <row r="2" spans="1:27" x14ac:dyDescent="0.35">
      <c r="A2" s="70" t="str">
        <f>COMBINED!A2</f>
        <v>2022 - 2023 BUDGET</v>
      </c>
      <c r="B2" s="70" t="s">
        <v>179</v>
      </c>
      <c r="C2" s="134"/>
      <c r="D2" s="137"/>
      <c r="E2" s="134"/>
      <c r="F2" s="137"/>
      <c r="G2" s="137"/>
      <c r="H2" s="137"/>
      <c r="I2" s="134"/>
      <c r="J2" s="137"/>
      <c r="K2" s="137"/>
      <c r="L2" s="137"/>
      <c r="M2" s="134"/>
      <c r="N2" s="80"/>
      <c r="O2" s="70"/>
      <c r="P2" s="70"/>
      <c r="Q2" s="70"/>
      <c r="R2" s="70"/>
      <c r="S2" s="70"/>
      <c r="T2" s="70"/>
    </row>
    <row r="3" spans="1:27" s="209" customFormat="1" x14ac:dyDescent="0.35">
      <c r="A3" s="305" t="str">
        <f>COMBINED!A3</f>
        <v>10/03/2022 Approved by BoD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  <c r="L3" s="305"/>
      <c r="M3" s="229"/>
      <c r="N3" s="92"/>
      <c r="O3" s="71"/>
      <c r="P3" s="71"/>
      <c r="Q3" s="71"/>
      <c r="R3" s="71"/>
      <c r="S3" s="71"/>
      <c r="T3" s="71"/>
      <c r="AA3" s="71"/>
    </row>
    <row r="4" spans="1:27" ht="48" customHeight="1" x14ac:dyDescent="0.35">
      <c r="A4" s="93"/>
      <c r="B4" s="93"/>
      <c r="C4" s="164" t="str">
        <f>COMBINED!B4</f>
        <v>2022-2023 Budget</v>
      </c>
      <c r="D4" s="164" t="str">
        <f>COMBINED!C4</f>
        <v>2021-2022 Actual as of 8/31/22</v>
      </c>
      <c r="E4" s="11" t="str">
        <f>COMBINED!D4</f>
        <v>2021-2022 Budget</v>
      </c>
      <c r="F4" s="11" t="str">
        <f>COMBINED!E4</f>
        <v>2020-2021 Actual as of 8/31/21</v>
      </c>
      <c r="G4" s="11" t="str">
        <f>COMBINED!G4</f>
        <v>2019-2020 Actual as of 9/30/20</v>
      </c>
      <c r="H4" s="11" t="str">
        <f>COMBINED!I4</f>
        <v>2018-2019 Actual as of 9/31/19</v>
      </c>
      <c r="I4" s="11" t="s">
        <v>222</v>
      </c>
      <c r="J4" s="11" t="str">
        <f>COMBINED!K4</f>
        <v>2017-2018 Actual as of 9/30/18</v>
      </c>
      <c r="K4" s="87" t="str">
        <f>COMBINED!L4</f>
        <v>2017-2018 Budget</v>
      </c>
      <c r="L4" s="87" t="str">
        <f>COMBINED!M4</f>
        <v>2016-2017 Actual as of 9/30/17</v>
      </c>
      <c r="M4" s="72" t="str">
        <f>COMBINED!N4</f>
        <v>2016-2017 Budget</v>
      </c>
      <c r="N4" s="72" t="str">
        <f>COMBINED!O4</f>
        <v>2015-2016 Actual as of 9/30/16</v>
      </c>
      <c r="O4" s="87" t="str">
        <f>COMBINED!P4</f>
        <v>2015-2016 Budget</v>
      </c>
      <c r="P4" s="87" t="str">
        <f>COMBINED!Q4</f>
        <v>2014-2015 Actual as of 9/30/15</v>
      </c>
      <c r="Q4" s="87" t="str">
        <f>COMBINED!R4</f>
        <v>2014-2015 Budget</v>
      </c>
      <c r="R4" s="87" t="str">
        <f>COMBINED!S4</f>
        <v>2013-2014 Actual as of 9/30/14</v>
      </c>
      <c r="S4" s="87" t="str">
        <f>COMBINED!T4</f>
        <v>2013-2014 Budget</v>
      </c>
      <c r="T4" s="87" t="str">
        <f>COMBINED!U4</f>
        <v>2012-2013 Actual as of 9/30/2013</v>
      </c>
      <c r="U4" s="210" t="str">
        <f>COMBINED!V4</f>
        <v>2012-2013 Budget</v>
      </c>
      <c r="V4" s="210" t="str">
        <f>COMBINED!W4</f>
        <v>2011-12 Actual as of 8/31/2012</v>
      </c>
      <c r="W4" s="210" t="str">
        <f>COMBINED!X4</f>
        <v>2011 BUDGET</v>
      </c>
      <c r="X4" s="210" t="str">
        <f>COMBINED!Y4</f>
        <v>2010-11 Actual as of 09/30/2011</v>
      </c>
      <c r="Y4" s="210" t="str">
        <f>COMBINED!Z4</f>
        <v>2010 BUDGET</v>
      </c>
      <c r="Z4" s="210" t="str">
        <f>COMBINED!AA4</f>
        <v>2009      Actual as of 09/30/2010</v>
      </c>
    </row>
    <row r="5" spans="1:27" x14ac:dyDescent="0.35">
      <c r="A5" s="178" t="s">
        <v>0</v>
      </c>
      <c r="B5" s="179" t="s">
        <v>5</v>
      </c>
      <c r="C5" s="138"/>
      <c r="D5" s="138"/>
      <c r="E5" s="138"/>
      <c r="F5" s="138"/>
      <c r="G5" s="138"/>
      <c r="H5" s="138"/>
      <c r="I5" s="138"/>
      <c r="J5" s="138"/>
      <c r="K5" s="95"/>
      <c r="L5" s="95"/>
      <c r="M5" s="138"/>
      <c r="N5" s="138"/>
      <c r="O5" s="95"/>
      <c r="P5" s="95"/>
      <c r="Q5" s="95"/>
      <c r="R5" s="95"/>
      <c r="S5" s="95"/>
      <c r="T5" s="95"/>
      <c r="U5" s="211"/>
      <c r="V5" s="211"/>
      <c r="W5" s="211"/>
      <c r="X5" s="211"/>
      <c r="Y5" s="211"/>
      <c r="Z5" s="211"/>
    </row>
    <row r="6" spans="1:27" x14ac:dyDescent="0.35">
      <c r="A6" s="180" t="s">
        <v>41</v>
      </c>
      <c r="B6" s="75" t="s">
        <v>145</v>
      </c>
      <c r="C6" s="96">
        <v>8500</v>
      </c>
      <c r="D6" s="96">
        <v>8600</v>
      </c>
      <c r="E6" s="96">
        <v>5000</v>
      </c>
      <c r="F6" s="96">
        <v>2885</v>
      </c>
      <c r="G6" s="96">
        <v>5170</v>
      </c>
      <c r="H6" s="96">
        <v>9440</v>
      </c>
      <c r="I6" s="96">
        <v>4000</v>
      </c>
      <c r="J6" s="96">
        <v>6515</v>
      </c>
      <c r="K6" s="96">
        <v>6000</v>
      </c>
      <c r="L6" s="96">
        <v>6505</v>
      </c>
      <c r="M6" s="96">
        <v>6000</v>
      </c>
      <c r="N6" s="96">
        <v>8340</v>
      </c>
      <c r="O6" s="96">
        <v>5600</v>
      </c>
      <c r="P6" s="96">
        <v>2920</v>
      </c>
      <c r="Q6" s="96">
        <v>3000</v>
      </c>
      <c r="R6" s="96">
        <v>4640</v>
      </c>
      <c r="S6" s="96">
        <v>5000</v>
      </c>
      <c r="T6" s="96">
        <v>5040</v>
      </c>
      <c r="U6" s="212">
        <v>3750</v>
      </c>
      <c r="V6" s="212">
        <v>0</v>
      </c>
      <c r="W6" s="212">
        <v>3750</v>
      </c>
      <c r="X6" s="212">
        <v>4200</v>
      </c>
      <c r="Y6" s="212">
        <v>3750</v>
      </c>
      <c r="Z6" s="212">
        <v>4475</v>
      </c>
    </row>
    <row r="7" spans="1:27" x14ac:dyDescent="0.35">
      <c r="A7" s="180" t="s">
        <v>180</v>
      </c>
      <c r="B7" s="75" t="s">
        <v>196</v>
      </c>
      <c r="C7" s="96">
        <v>400</v>
      </c>
      <c r="D7" s="96">
        <v>1420</v>
      </c>
      <c r="E7" s="96">
        <v>1000</v>
      </c>
      <c r="F7" s="96">
        <v>405</v>
      </c>
      <c r="G7" s="96"/>
      <c r="H7" s="96"/>
      <c r="I7" s="96">
        <v>5500</v>
      </c>
      <c r="J7" s="96">
        <v>0</v>
      </c>
      <c r="K7" s="96">
        <v>500</v>
      </c>
      <c r="L7" s="96">
        <v>500</v>
      </c>
      <c r="M7" s="96">
        <v>650</v>
      </c>
      <c r="N7" s="96">
        <v>640</v>
      </c>
      <c r="O7" s="96">
        <v>1200</v>
      </c>
      <c r="P7" s="96"/>
      <c r="Q7" s="96">
        <v>2000</v>
      </c>
      <c r="R7" s="96">
        <v>1140</v>
      </c>
      <c r="S7" s="96"/>
      <c r="T7" s="96"/>
      <c r="U7" s="212"/>
      <c r="V7" s="212"/>
      <c r="W7" s="212"/>
      <c r="X7" s="212"/>
      <c r="Y7" s="212"/>
      <c r="Z7" s="212"/>
      <c r="AA7" s="245" t="s">
        <v>269</v>
      </c>
    </row>
    <row r="8" spans="1:27" x14ac:dyDescent="0.35">
      <c r="A8" s="180"/>
      <c r="B8" s="75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212"/>
      <c r="V8" s="212"/>
      <c r="W8" s="212"/>
      <c r="X8" s="212"/>
      <c r="Y8" s="212"/>
      <c r="Z8" s="212"/>
    </row>
    <row r="9" spans="1:27" x14ac:dyDescent="0.35">
      <c r="A9" s="180"/>
      <c r="B9" s="75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 s="96"/>
      <c r="T9" s="96"/>
      <c r="U9" s="212"/>
      <c r="V9" s="212"/>
      <c r="W9" s="212"/>
      <c r="X9" s="212"/>
      <c r="Y9" s="212"/>
      <c r="Z9" s="212"/>
    </row>
    <row r="10" spans="1:27" x14ac:dyDescent="0.35">
      <c r="A10" s="180"/>
      <c r="B10" s="75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6"/>
      <c r="U10" s="212"/>
      <c r="V10" s="212"/>
      <c r="W10" s="212"/>
      <c r="X10" s="212"/>
      <c r="Y10" s="212"/>
      <c r="Z10" s="212"/>
    </row>
    <row r="11" spans="1:27" x14ac:dyDescent="0.35">
      <c r="A11" s="180"/>
      <c r="B11" s="79"/>
      <c r="C11" s="133"/>
      <c r="D11" s="133"/>
      <c r="E11" s="133"/>
      <c r="F11" s="133"/>
      <c r="G11" s="133"/>
      <c r="H11" s="133"/>
      <c r="I11" s="133"/>
      <c r="J11" s="133"/>
      <c r="K11" s="133"/>
      <c r="L11" s="133"/>
      <c r="M11" s="133"/>
      <c r="N11" s="133"/>
      <c r="O11" s="121"/>
      <c r="P11" s="121"/>
      <c r="Q11" s="121"/>
      <c r="R11" s="121"/>
      <c r="S11" s="121"/>
      <c r="T11" s="121"/>
      <c r="U11" s="213"/>
      <c r="V11" s="213"/>
      <c r="W11" s="213"/>
      <c r="X11" s="213"/>
      <c r="Y11" s="213"/>
      <c r="Z11" s="213"/>
    </row>
    <row r="12" spans="1:27" x14ac:dyDescent="0.35">
      <c r="A12" s="181" t="s">
        <v>1</v>
      </c>
      <c r="B12" s="182"/>
      <c r="C12" s="96">
        <f>SUM(C6:C11)</f>
        <v>8900</v>
      </c>
      <c r="D12" s="96">
        <f t="shared" ref="D12:F12" si="0">SUM(D6:D11)</f>
        <v>10020</v>
      </c>
      <c r="E12" s="96">
        <f>SUM(E6:E11)</f>
        <v>6000</v>
      </c>
      <c r="F12" s="96">
        <f t="shared" si="0"/>
        <v>3290</v>
      </c>
      <c r="G12" s="96">
        <f t="shared" ref="G12:H12" si="1">SUM(G6:G11)</f>
        <v>5170</v>
      </c>
      <c r="H12" s="96">
        <f t="shared" si="1"/>
        <v>9440</v>
      </c>
      <c r="I12" s="96">
        <f>SUM(I6:I11)</f>
        <v>9500</v>
      </c>
      <c r="J12" s="96">
        <f t="shared" ref="J12:T12" si="2">SUM(J6:J11)</f>
        <v>6515</v>
      </c>
      <c r="K12" s="96">
        <f t="shared" si="2"/>
        <v>6500</v>
      </c>
      <c r="L12" s="96">
        <f t="shared" si="2"/>
        <v>7005</v>
      </c>
      <c r="M12" s="96">
        <f t="shared" si="2"/>
        <v>6650</v>
      </c>
      <c r="N12" s="96">
        <f t="shared" si="2"/>
        <v>8980</v>
      </c>
      <c r="O12" s="96">
        <f t="shared" si="2"/>
        <v>6800</v>
      </c>
      <c r="P12" s="96">
        <f t="shared" si="2"/>
        <v>2920</v>
      </c>
      <c r="Q12" s="96">
        <f t="shared" si="2"/>
        <v>5000</v>
      </c>
      <c r="R12" s="96">
        <f t="shared" si="2"/>
        <v>5780</v>
      </c>
      <c r="S12" s="96">
        <f t="shared" si="2"/>
        <v>5000</v>
      </c>
      <c r="T12" s="96">
        <f t="shared" si="2"/>
        <v>5040</v>
      </c>
      <c r="U12" s="212">
        <f t="shared" ref="U12:Z12" si="3">SUM(U6:U11)</f>
        <v>3750</v>
      </c>
      <c r="V12" s="212">
        <f t="shared" si="3"/>
        <v>0</v>
      </c>
      <c r="W12" s="212">
        <f t="shared" si="3"/>
        <v>3750</v>
      </c>
      <c r="X12" s="212">
        <f t="shared" si="3"/>
        <v>4200</v>
      </c>
      <c r="Y12" s="212">
        <f t="shared" si="3"/>
        <v>3750</v>
      </c>
      <c r="Z12" s="212">
        <f t="shared" si="3"/>
        <v>4475</v>
      </c>
    </row>
    <row r="13" spans="1:27" x14ac:dyDescent="0.35">
      <c r="A13" s="70"/>
      <c r="B13" s="76"/>
      <c r="C13" s="134"/>
      <c r="D13" s="134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98"/>
      <c r="P13" s="98"/>
      <c r="Q13" s="98"/>
      <c r="R13" s="98"/>
      <c r="S13" s="98"/>
      <c r="T13" s="98"/>
      <c r="U13" s="214"/>
      <c r="V13" s="214"/>
      <c r="W13" s="214"/>
      <c r="X13" s="214"/>
      <c r="Y13" s="214"/>
      <c r="Z13" s="214"/>
    </row>
    <row r="14" spans="1:27" x14ac:dyDescent="0.35">
      <c r="A14" s="183" t="s">
        <v>2</v>
      </c>
      <c r="B14" s="182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119"/>
      <c r="P14" s="119"/>
      <c r="Q14" s="119"/>
      <c r="R14" s="119"/>
      <c r="S14" s="119"/>
      <c r="T14" s="119"/>
      <c r="U14" s="215"/>
      <c r="V14" s="215"/>
      <c r="W14" s="215"/>
      <c r="X14" s="215"/>
      <c r="Y14" s="215"/>
      <c r="Z14" s="215"/>
    </row>
    <row r="15" spans="1:27" x14ac:dyDescent="0.35">
      <c r="A15" s="180" t="s">
        <v>18</v>
      </c>
      <c r="B15" s="184" t="s">
        <v>87</v>
      </c>
      <c r="C15" s="135"/>
      <c r="D15" s="96"/>
      <c r="E15" s="135"/>
      <c r="F15" s="96"/>
      <c r="G15" s="96"/>
      <c r="H15" s="96">
        <v>3005</v>
      </c>
      <c r="I15" s="135">
        <v>700</v>
      </c>
      <c r="J15" s="96" t="s">
        <v>7</v>
      </c>
      <c r="K15" s="135">
        <v>700</v>
      </c>
      <c r="L15" s="135">
        <v>3602</v>
      </c>
      <c r="M15" s="135">
        <v>1100</v>
      </c>
      <c r="N15" s="135">
        <v>1444</v>
      </c>
      <c r="O15" s="159">
        <v>2200</v>
      </c>
      <c r="P15" s="135">
        <v>659</v>
      </c>
      <c r="Q15" s="159">
        <v>1200</v>
      </c>
      <c r="R15" s="135">
        <v>3063</v>
      </c>
      <c r="S15" s="159">
        <v>2075</v>
      </c>
      <c r="T15" s="135">
        <v>1747</v>
      </c>
      <c r="U15" s="216">
        <v>1500</v>
      </c>
      <c r="V15" s="217">
        <v>0</v>
      </c>
      <c r="W15" s="216">
        <v>1500</v>
      </c>
      <c r="X15" s="217">
        <v>1409</v>
      </c>
      <c r="Y15" s="216">
        <v>1500</v>
      </c>
      <c r="Z15" s="217">
        <v>1052.51</v>
      </c>
      <c r="AA15" s="137"/>
    </row>
    <row r="16" spans="1:27" hidden="1" x14ac:dyDescent="0.35">
      <c r="A16" s="192" t="s">
        <v>20</v>
      </c>
      <c r="B16" s="77" t="s">
        <v>88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>
        <v>20</v>
      </c>
      <c r="N16" s="96">
        <v>11</v>
      </c>
      <c r="O16" s="136"/>
      <c r="P16" s="135"/>
      <c r="Q16" s="136"/>
      <c r="R16" s="135">
        <v>3</v>
      </c>
      <c r="S16" s="136">
        <v>50</v>
      </c>
      <c r="T16" s="135">
        <v>3</v>
      </c>
      <c r="U16" s="218">
        <v>50</v>
      </c>
      <c r="V16" s="217">
        <v>0</v>
      </c>
      <c r="W16" s="218">
        <v>50</v>
      </c>
      <c r="X16" s="217">
        <v>9</v>
      </c>
      <c r="Y16" s="218">
        <v>50</v>
      </c>
      <c r="Z16" s="212">
        <v>8.8000000000000007</v>
      </c>
    </row>
    <row r="17" spans="1:27" x14ac:dyDescent="0.35">
      <c r="A17" s="180" t="s">
        <v>35</v>
      </c>
      <c r="B17" s="75" t="s">
        <v>89</v>
      </c>
      <c r="C17" s="96"/>
      <c r="D17" s="96"/>
      <c r="E17" s="96"/>
      <c r="F17" s="96"/>
      <c r="G17" s="96"/>
      <c r="H17" s="96"/>
      <c r="I17" s="96"/>
      <c r="J17" s="96"/>
      <c r="K17" s="96"/>
      <c r="L17" s="96"/>
      <c r="M17" s="96">
        <v>200</v>
      </c>
      <c r="N17" s="96">
        <v>200</v>
      </c>
      <c r="O17" s="136"/>
      <c r="P17" s="135"/>
      <c r="Q17" s="136"/>
      <c r="R17" s="135"/>
      <c r="S17" s="136"/>
      <c r="T17" s="135"/>
      <c r="U17" s="218"/>
      <c r="V17" s="217">
        <v>0</v>
      </c>
      <c r="W17" s="218">
        <v>0</v>
      </c>
      <c r="X17" s="217">
        <v>0</v>
      </c>
      <c r="Y17" s="218">
        <v>0</v>
      </c>
      <c r="Z17" s="212">
        <v>290</v>
      </c>
    </row>
    <row r="18" spans="1:27" x14ac:dyDescent="0.35">
      <c r="A18" s="180" t="s">
        <v>22</v>
      </c>
      <c r="B18" s="75" t="s">
        <v>90</v>
      </c>
      <c r="C18" s="96"/>
      <c r="D18" s="96"/>
      <c r="E18" s="96"/>
      <c r="F18" s="96"/>
      <c r="G18" s="96"/>
      <c r="H18" s="96"/>
      <c r="I18" s="96"/>
      <c r="J18" s="96"/>
      <c r="K18" s="96"/>
      <c r="L18" s="96"/>
      <c r="M18" s="96">
        <v>200</v>
      </c>
      <c r="N18" s="96"/>
      <c r="O18" s="136">
        <v>500</v>
      </c>
      <c r="P18" s="135">
        <v>2359</v>
      </c>
      <c r="Q18" s="136">
        <v>100</v>
      </c>
      <c r="R18" s="135">
        <v>98</v>
      </c>
      <c r="S18" s="136">
        <v>100</v>
      </c>
      <c r="T18" s="135">
        <v>135</v>
      </c>
      <c r="U18" s="218">
        <v>100</v>
      </c>
      <c r="V18" s="217">
        <v>0</v>
      </c>
      <c r="W18" s="218">
        <v>100</v>
      </c>
      <c r="X18" s="217">
        <v>0</v>
      </c>
      <c r="Y18" s="218">
        <v>100</v>
      </c>
      <c r="Z18" s="212">
        <v>0</v>
      </c>
    </row>
    <row r="19" spans="1:27" x14ac:dyDescent="0.35">
      <c r="A19" s="180" t="s">
        <v>36</v>
      </c>
      <c r="B19" s="75" t="s">
        <v>215</v>
      </c>
      <c r="C19" s="96"/>
      <c r="D19" s="96"/>
      <c r="E19" s="96"/>
      <c r="F19" s="96"/>
      <c r="G19" s="96"/>
      <c r="H19" s="96"/>
      <c r="I19" s="96"/>
      <c r="J19" s="96"/>
      <c r="K19" s="96">
        <v>500</v>
      </c>
      <c r="L19" s="96">
        <v>500</v>
      </c>
      <c r="M19" s="96"/>
      <c r="N19" s="96"/>
      <c r="O19" s="136"/>
      <c r="P19" s="135"/>
      <c r="Q19" s="136"/>
      <c r="R19" s="135"/>
      <c r="S19" s="136"/>
      <c r="T19" s="135"/>
      <c r="U19" s="218"/>
      <c r="V19" s="217"/>
      <c r="W19" s="218"/>
      <c r="X19" s="217"/>
      <c r="Y19" s="218"/>
      <c r="Z19" s="212"/>
    </row>
    <row r="20" spans="1:27" x14ac:dyDescent="0.35">
      <c r="A20" s="180" t="s">
        <v>37</v>
      </c>
      <c r="B20" s="75" t="s">
        <v>277</v>
      </c>
      <c r="C20" s="96">
        <v>1000</v>
      </c>
      <c r="D20" s="96">
        <v>992</v>
      </c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136"/>
      <c r="P20" s="135"/>
      <c r="Q20" s="136"/>
      <c r="R20" s="135"/>
      <c r="S20" s="136"/>
      <c r="T20" s="135"/>
      <c r="U20" s="218"/>
      <c r="V20" s="217"/>
      <c r="W20" s="218"/>
      <c r="X20" s="217"/>
      <c r="Y20" s="218"/>
      <c r="Z20" s="212"/>
    </row>
    <row r="21" spans="1:27" x14ac:dyDescent="0.35">
      <c r="A21" s="180" t="s">
        <v>176</v>
      </c>
      <c r="B21" s="75" t="s">
        <v>177</v>
      </c>
      <c r="C21" s="96">
        <v>550</v>
      </c>
      <c r="D21" s="96">
        <v>842</v>
      </c>
      <c r="E21" s="96">
        <v>1200</v>
      </c>
      <c r="F21" s="96"/>
      <c r="G21" s="96">
        <v>1243</v>
      </c>
      <c r="H21" s="96">
        <v>919</v>
      </c>
      <c r="I21" s="96">
        <v>500</v>
      </c>
      <c r="J21" s="96"/>
      <c r="K21" s="96">
        <v>500</v>
      </c>
      <c r="L21" s="96">
        <v>726</v>
      </c>
      <c r="M21" s="96">
        <v>200</v>
      </c>
      <c r="N21" s="96"/>
      <c r="O21" s="136">
        <v>2000</v>
      </c>
      <c r="P21" s="135">
        <v>2715</v>
      </c>
      <c r="Q21" s="136">
        <v>1400</v>
      </c>
      <c r="R21" s="135"/>
      <c r="S21" s="136"/>
      <c r="T21" s="135"/>
      <c r="U21" s="218"/>
      <c r="V21" s="217"/>
      <c r="W21" s="218"/>
      <c r="X21" s="217"/>
      <c r="Y21" s="218"/>
      <c r="Z21" s="212"/>
      <c r="AA21" s="137"/>
    </row>
    <row r="22" spans="1:27" x14ac:dyDescent="0.35">
      <c r="A22" s="180" t="s">
        <v>24</v>
      </c>
      <c r="B22" s="75" t="s">
        <v>91</v>
      </c>
      <c r="C22" s="96">
        <v>2000</v>
      </c>
      <c r="D22" s="96">
        <v>1827</v>
      </c>
      <c r="E22" s="96">
        <v>2200</v>
      </c>
      <c r="F22" s="96"/>
      <c r="G22" s="96">
        <v>845</v>
      </c>
      <c r="H22" s="96">
        <v>2559</v>
      </c>
      <c r="I22" s="96">
        <v>2400</v>
      </c>
      <c r="J22" s="96">
        <v>2602</v>
      </c>
      <c r="K22" s="96">
        <v>2400</v>
      </c>
      <c r="L22" s="96">
        <v>2230</v>
      </c>
      <c r="M22" s="96">
        <v>1500</v>
      </c>
      <c r="N22" s="96">
        <v>1416.58</v>
      </c>
      <c r="O22" s="136">
        <v>2000</v>
      </c>
      <c r="P22" s="135"/>
      <c r="Q22" s="136">
        <v>2200</v>
      </c>
      <c r="R22" s="135">
        <v>2440</v>
      </c>
      <c r="S22" s="136">
        <v>2400</v>
      </c>
      <c r="T22" s="135"/>
      <c r="U22" s="218">
        <v>600</v>
      </c>
      <c r="V22" s="217">
        <v>0</v>
      </c>
      <c r="W22" s="218">
        <v>600</v>
      </c>
      <c r="X22" s="217">
        <v>0</v>
      </c>
      <c r="Y22" s="218">
        <v>600</v>
      </c>
      <c r="Z22" s="212">
        <v>162.29</v>
      </c>
    </row>
    <row r="23" spans="1:27" x14ac:dyDescent="0.35">
      <c r="A23" s="180" t="s">
        <v>180</v>
      </c>
      <c r="B23" s="75" t="s">
        <v>169</v>
      </c>
      <c r="C23" s="96"/>
      <c r="D23" s="96">
        <v>204</v>
      </c>
      <c r="E23" s="96">
        <v>1000</v>
      </c>
      <c r="F23" s="96"/>
      <c r="G23" s="96">
        <v>301</v>
      </c>
      <c r="H23" s="96">
        <v>4837</v>
      </c>
      <c r="I23" s="96"/>
      <c r="J23" s="96"/>
      <c r="K23" s="96">
        <v>1000</v>
      </c>
      <c r="L23" s="96">
        <v>1125</v>
      </c>
      <c r="M23" s="96">
        <v>200</v>
      </c>
      <c r="N23" s="96">
        <v>134.99</v>
      </c>
      <c r="O23" s="136">
        <v>2000</v>
      </c>
      <c r="P23" s="135"/>
      <c r="Q23" s="136">
        <v>450</v>
      </c>
      <c r="R23" s="135">
        <v>172</v>
      </c>
      <c r="S23" s="136"/>
      <c r="T23" s="135"/>
      <c r="U23" s="218"/>
      <c r="V23" s="217"/>
      <c r="W23" s="218"/>
      <c r="X23" s="217"/>
      <c r="Y23" s="218"/>
      <c r="Z23" s="212"/>
    </row>
    <row r="24" spans="1:27" x14ac:dyDescent="0.35">
      <c r="A24" s="180"/>
      <c r="B24" s="75"/>
      <c r="C24" s="96"/>
      <c r="D24" s="96"/>
      <c r="E24" s="96"/>
      <c r="F24" s="96"/>
      <c r="G24" s="96"/>
      <c r="H24" s="96"/>
      <c r="I24" s="96"/>
      <c r="J24" s="96"/>
      <c r="K24" s="96"/>
      <c r="L24" s="96"/>
      <c r="M24" s="96"/>
      <c r="N24" s="96"/>
      <c r="O24" s="136"/>
      <c r="P24" s="135"/>
      <c r="Q24" s="136"/>
      <c r="R24" s="135"/>
      <c r="S24" s="136"/>
      <c r="T24" s="135"/>
      <c r="U24" s="218"/>
      <c r="V24" s="217"/>
      <c r="W24" s="218"/>
      <c r="X24" s="217"/>
      <c r="Y24" s="218"/>
      <c r="Z24" s="212"/>
    </row>
    <row r="25" spans="1:27" s="222" customFormat="1" x14ac:dyDescent="0.35">
      <c r="A25" s="196"/>
      <c r="B25" s="154"/>
      <c r="C25" s="103"/>
      <c r="D25" s="103"/>
      <c r="E25" s="103"/>
      <c r="F25" s="103"/>
      <c r="G25" s="103"/>
      <c r="H25" s="103"/>
      <c r="I25" s="103"/>
      <c r="J25" s="103"/>
      <c r="K25" s="103"/>
      <c r="L25" s="103"/>
      <c r="M25" s="103"/>
      <c r="N25" s="103"/>
      <c r="O25" s="206"/>
      <c r="P25" s="203"/>
      <c r="Q25" s="206"/>
      <c r="R25" s="203"/>
      <c r="S25" s="206"/>
      <c r="T25" s="203"/>
      <c r="U25" s="219"/>
      <c r="V25" s="220"/>
      <c r="W25" s="219"/>
      <c r="X25" s="220"/>
      <c r="Y25" s="219"/>
      <c r="Z25" s="221"/>
      <c r="AA25" s="199"/>
    </row>
    <row r="26" spans="1:27" s="222" customFormat="1" x14ac:dyDescent="0.35">
      <c r="A26" s="196"/>
      <c r="B26" s="154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206"/>
      <c r="P26" s="203"/>
      <c r="Q26" s="206"/>
      <c r="R26" s="203"/>
      <c r="S26" s="206"/>
      <c r="T26" s="203"/>
      <c r="U26" s="219"/>
      <c r="V26" s="220"/>
      <c r="W26" s="219"/>
      <c r="X26" s="220"/>
      <c r="Y26" s="219"/>
      <c r="Z26" s="221"/>
      <c r="AA26" s="199"/>
    </row>
    <row r="27" spans="1:27" s="225" customFormat="1" x14ac:dyDescent="0.35">
      <c r="A27" s="192"/>
      <c r="B27" s="94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88"/>
      <c r="P27" s="128"/>
      <c r="Q27" s="188"/>
      <c r="R27" s="128"/>
      <c r="S27" s="188"/>
      <c r="T27" s="128"/>
      <c r="U27" s="223"/>
      <c r="V27" s="224"/>
      <c r="W27" s="223"/>
      <c r="X27" s="224"/>
      <c r="Y27" s="223"/>
      <c r="Z27" s="224"/>
      <c r="AA27" s="191"/>
    </row>
    <row r="28" spans="1:27" s="225" customFormat="1" x14ac:dyDescent="0.35">
      <c r="A28" s="192"/>
      <c r="B28" s="94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88"/>
      <c r="P28" s="128"/>
      <c r="Q28" s="188"/>
      <c r="R28" s="128"/>
      <c r="S28" s="188"/>
      <c r="T28" s="128"/>
      <c r="U28" s="223"/>
      <c r="V28" s="224"/>
      <c r="W28" s="223"/>
      <c r="X28" s="224"/>
      <c r="Y28" s="223"/>
      <c r="Z28" s="224"/>
      <c r="AA28" s="191"/>
    </row>
    <row r="29" spans="1:27" s="225" customFormat="1" x14ac:dyDescent="0.35">
      <c r="A29" s="192"/>
      <c r="B29" s="77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93"/>
      <c r="P29" s="128"/>
      <c r="Q29" s="193"/>
      <c r="R29" s="128"/>
      <c r="S29" s="193"/>
      <c r="T29" s="128"/>
      <c r="U29" s="226"/>
      <c r="V29" s="224"/>
      <c r="W29" s="226"/>
      <c r="X29" s="224"/>
      <c r="Y29" s="226"/>
      <c r="Z29" s="227"/>
      <c r="AA29" s="191"/>
    </row>
    <row r="30" spans="1:27" x14ac:dyDescent="0.35">
      <c r="A30" s="180"/>
      <c r="B30" s="75"/>
      <c r="C30" s="96"/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136"/>
      <c r="P30" s="96"/>
      <c r="Q30" s="136"/>
      <c r="R30" s="96"/>
      <c r="S30" s="136"/>
      <c r="T30" s="96"/>
      <c r="U30" s="218"/>
      <c r="V30" s="212"/>
      <c r="W30" s="218"/>
      <c r="X30" s="212"/>
      <c r="Y30" s="218"/>
      <c r="Z30" s="212"/>
    </row>
    <row r="31" spans="1:27" x14ac:dyDescent="0.35">
      <c r="A31" s="180"/>
      <c r="B31" s="79"/>
      <c r="C31" s="133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21"/>
      <c r="P31" s="121"/>
      <c r="Q31" s="121"/>
      <c r="R31" s="121"/>
      <c r="S31" s="121"/>
      <c r="T31" s="121"/>
      <c r="U31" s="213"/>
      <c r="V31" s="213"/>
      <c r="W31" s="213"/>
      <c r="X31" s="213"/>
      <c r="Y31" s="213"/>
      <c r="Z31" s="213"/>
    </row>
    <row r="32" spans="1:27" x14ac:dyDescent="0.35">
      <c r="A32" s="181" t="s">
        <v>3</v>
      </c>
      <c r="B32" s="182"/>
      <c r="C32" s="96">
        <f>SUM(C15:C31)</f>
        <v>3550</v>
      </c>
      <c r="D32" s="96">
        <f>SUM(D15:D31)</f>
        <v>3865</v>
      </c>
      <c r="E32" s="96">
        <f>SUM(E15:E31)</f>
        <v>4400</v>
      </c>
      <c r="F32" s="96">
        <f>SUM(F15:F31)</f>
        <v>0</v>
      </c>
      <c r="G32" s="96">
        <f>SUM(G15:G30)</f>
        <v>2389</v>
      </c>
      <c r="H32" s="96">
        <f>SUM(H15:H30)</f>
        <v>11320</v>
      </c>
      <c r="I32" s="96">
        <f>SUM(I15:I31)</f>
        <v>3600</v>
      </c>
      <c r="J32" s="96">
        <f>SUM(J15:J30)</f>
        <v>2602</v>
      </c>
      <c r="K32" s="96">
        <f>SUM(K15:K30)</f>
        <v>5100</v>
      </c>
      <c r="L32" s="96">
        <f t="shared" ref="L32" si="4">SUM(L15:L30)</f>
        <v>8183</v>
      </c>
      <c r="M32" s="96">
        <f>SUM(M15:M30)</f>
        <v>3420</v>
      </c>
      <c r="N32" s="96">
        <f>SUM(N15:N30)</f>
        <v>3206.5699999999997</v>
      </c>
      <c r="O32" s="96">
        <f>SUM(O15:O30)</f>
        <v>8700</v>
      </c>
      <c r="P32" s="96">
        <f>SUM(P15:P30)</f>
        <v>5733</v>
      </c>
      <c r="Q32" s="96">
        <f t="shared" ref="Q32:Z32" si="5">SUM(Q15:Q30)</f>
        <v>5350</v>
      </c>
      <c r="R32" s="96">
        <f t="shared" si="5"/>
        <v>5776</v>
      </c>
      <c r="S32" s="96">
        <f t="shared" si="5"/>
        <v>4625</v>
      </c>
      <c r="T32" s="96">
        <f t="shared" si="5"/>
        <v>1885</v>
      </c>
      <c r="U32" s="212">
        <f t="shared" si="5"/>
        <v>2250</v>
      </c>
      <c r="V32" s="212">
        <f t="shared" si="5"/>
        <v>0</v>
      </c>
      <c r="W32" s="212">
        <f t="shared" si="5"/>
        <v>2250</v>
      </c>
      <c r="X32" s="212">
        <f t="shared" si="5"/>
        <v>1418</v>
      </c>
      <c r="Y32" s="212">
        <f t="shared" si="5"/>
        <v>2250</v>
      </c>
      <c r="Z32" s="212">
        <f t="shared" si="5"/>
        <v>1513.6</v>
      </c>
    </row>
    <row r="33" spans="1:26" x14ac:dyDescent="0.35">
      <c r="A33" s="70"/>
      <c r="B33" s="76"/>
      <c r="C33" s="134"/>
      <c r="D33" s="134"/>
      <c r="E33" s="134"/>
      <c r="F33" s="134"/>
      <c r="G33" s="134"/>
      <c r="H33" s="134"/>
      <c r="I33" s="134"/>
      <c r="J33" s="134"/>
      <c r="K33" s="134"/>
      <c r="L33" s="134"/>
      <c r="M33" s="134"/>
      <c r="N33" s="134"/>
      <c r="O33" s="98"/>
      <c r="P33" s="98"/>
      <c r="Q33" s="98"/>
      <c r="R33" s="98"/>
      <c r="S33" s="98"/>
      <c r="T33" s="98"/>
      <c r="U33" s="214"/>
      <c r="V33" s="214"/>
      <c r="W33" s="214"/>
      <c r="X33" s="214"/>
      <c r="Y33" s="214"/>
      <c r="Z33" s="214"/>
    </row>
    <row r="34" spans="1:26" x14ac:dyDescent="0.35">
      <c r="A34" s="183" t="s">
        <v>4</v>
      </c>
      <c r="B34" s="195"/>
      <c r="C34" s="96">
        <f t="shared" ref="C34:D34" si="6">C12-C32</f>
        <v>5350</v>
      </c>
      <c r="D34" s="136">
        <f t="shared" si="6"/>
        <v>6155</v>
      </c>
      <c r="E34" s="96">
        <f t="shared" ref="E34:F34" si="7">E12-E32</f>
        <v>1600</v>
      </c>
      <c r="F34" s="136">
        <f t="shared" si="7"/>
        <v>3290</v>
      </c>
      <c r="G34" s="136">
        <f t="shared" ref="G34:K34" si="8">G12-G32</f>
        <v>2781</v>
      </c>
      <c r="H34" s="136">
        <f t="shared" si="8"/>
        <v>-1880</v>
      </c>
      <c r="I34" s="96">
        <f t="shared" si="8"/>
        <v>5900</v>
      </c>
      <c r="J34" s="136">
        <f t="shared" si="8"/>
        <v>3913</v>
      </c>
      <c r="K34" s="136">
        <f t="shared" si="8"/>
        <v>1400</v>
      </c>
      <c r="L34" s="136">
        <f t="shared" ref="L34" si="9">L12-L32</f>
        <v>-1178</v>
      </c>
      <c r="M34" s="136">
        <f>M12-M32</f>
        <v>3230</v>
      </c>
      <c r="N34" s="136">
        <f>N12-N32</f>
        <v>5773.43</v>
      </c>
      <c r="O34" s="136">
        <f>O12-O32</f>
        <v>-1900</v>
      </c>
      <c r="P34" s="136">
        <f>P12-P32</f>
        <v>-2813</v>
      </c>
      <c r="Q34" s="136">
        <f t="shared" ref="Q34:Z34" si="10">Q12-Q32</f>
        <v>-350</v>
      </c>
      <c r="R34" s="136">
        <f t="shared" si="10"/>
        <v>4</v>
      </c>
      <c r="S34" s="136">
        <f t="shared" si="10"/>
        <v>375</v>
      </c>
      <c r="T34" s="136">
        <f t="shared" si="10"/>
        <v>3155</v>
      </c>
      <c r="U34" s="218">
        <f t="shared" si="10"/>
        <v>1500</v>
      </c>
      <c r="V34" s="218">
        <f t="shared" si="10"/>
        <v>0</v>
      </c>
      <c r="W34" s="218">
        <f t="shared" si="10"/>
        <v>1500</v>
      </c>
      <c r="X34" s="218">
        <f t="shared" si="10"/>
        <v>2782</v>
      </c>
      <c r="Y34" s="218">
        <f t="shared" si="10"/>
        <v>1500</v>
      </c>
      <c r="Z34" s="218">
        <f t="shared" si="10"/>
        <v>2961.4</v>
      </c>
    </row>
    <row r="35" spans="1:26" x14ac:dyDescent="0.35">
      <c r="N35" s="139"/>
      <c r="O35" s="228"/>
      <c r="P35" s="228"/>
      <c r="Q35" s="228"/>
      <c r="R35" s="228"/>
      <c r="S35" s="228"/>
      <c r="T35" s="228"/>
    </row>
    <row r="36" spans="1:26" x14ac:dyDescent="0.35">
      <c r="D36" s="230"/>
      <c r="F36" s="230"/>
      <c r="G36" s="230"/>
      <c r="H36" s="230"/>
      <c r="J36" s="230"/>
    </row>
  </sheetData>
  <printOptions horizontalCentered="1" verticalCentered="1"/>
  <pageMargins left="0" right="0" top="1" bottom="1" header="0.5" footer="0.5"/>
  <pageSetup scale="75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14</vt:i4>
      </vt:variant>
    </vt:vector>
  </HeadingPairs>
  <TitlesOfParts>
    <vt:vector size="29" baseType="lpstr">
      <vt:lpstr>COMBINED</vt:lpstr>
      <vt:lpstr>ADMINISTRATIVE</vt:lpstr>
      <vt:lpstr>MEMBERSHIP</vt:lpstr>
      <vt:lpstr>BOARD</vt:lpstr>
      <vt:lpstr>BUCKEYE ARBORIST</vt:lpstr>
      <vt:lpstr>OTCC</vt:lpstr>
      <vt:lpstr>ARBORIST CERTIFICATE</vt:lpstr>
      <vt:lpstr>OHIO TCC</vt:lpstr>
      <vt:lpstr>CERT PREP COURSES</vt:lpstr>
      <vt:lpstr>EDUCATION</vt:lpstr>
      <vt:lpstr>CLAY PIGEON</vt:lpstr>
      <vt:lpstr>SCHOLARSHIP</vt:lpstr>
      <vt:lpstr>GOLF OUTING</vt:lpstr>
      <vt:lpstr>2018 ISA</vt:lpstr>
      <vt:lpstr>TREE Fund</vt:lpstr>
      <vt:lpstr>'2018 ISA'!Print_Area</vt:lpstr>
      <vt:lpstr>ADMINISTRATIVE!Print_Area</vt:lpstr>
      <vt:lpstr>'ARBORIST CERTIFICATE'!Print_Area</vt:lpstr>
      <vt:lpstr>BOARD!Print_Area</vt:lpstr>
      <vt:lpstr>'BUCKEYE ARBORIST'!Print_Area</vt:lpstr>
      <vt:lpstr>'CERT PREP COURSES'!Print_Area</vt:lpstr>
      <vt:lpstr>COMBINED!Print_Area</vt:lpstr>
      <vt:lpstr>EDUCATION!Print_Area</vt:lpstr>
      <vt:lpstr>'GOLF OUTING'!Print_Area</vt:lpstr>
      <vt:lpstr>MEMBERSHIP!Print_Area</vt:lpstr>
      <vt:lpstr>'OHIO TCC'!Print_Area</vt:lpstr>
      <vt:lpstr>OTCC!Print_Area</vt:lpstr>
      <vt:lpstr>SCHOLARSHIP!Print_Area</vt:lpstr>
      <vt:lpstr>'TREE Fund'!Print_Area</vt:lpstr>
    </vt:vector>
  </TitlesOfParts>
  <Company>Offinger Management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Renyolds</dc:creator>
  <cp:lastModifiedBy>Dixie</cp:lastModifiedBy>
  <cp:lastPrinted>2022-09-15T14:16:35Z</cp:lastPrinted>
  <dcterms:created xsi:type="dcterms:W3CDTF">2003-09-30T12:58:27Z</dcterms:created>
  <dcterms:modified xsi:type="dcterms:W3CDTF">2022-10-04T18:31:31Z</dcterms:modified>
</cp:coreProperties>
</file>